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7235" windowHeight="119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45" i="1" l="1"/>
  <c r="P45" i="1"/>
  <c r="N45" i="1"/>
  <c r="L45" i="1"/>
  <c r="K45" i="1"/>
  <c r="I45" i="1"/>
  <c r="R41" i="1"/>
  <c r="Q41" i="1"/>
  <c r="P41" i="1"/>
  <c r="N41" i="1"/>
  <c r="M41" i="1"/>
  <c r="L41" i="1"/>
  <c r="K41" i="1"/>
  <c r="I41" i="1"/>
  <c r="N40" i="1"/>
  <c r="I40" i="1"/>
  <c r="I39" i="1"/>
  <c r="N39" i="1"/>
  <c r="Q37" i="1"/>
  <c r="N37" i="1"/>
  <c r="N36" i="1"/>
  <c r="L37" i="1"/>
  <c r="I37" i="1"/>
  <c r="I36" i="1"/>
  <c r="N34" i="1" l="1"/>
  <c r="N33" i="1"/>
  <c r="Q34" i="1"/>
  <c r="L34" i="1"/>
  <c r="I34" i="1"/>
  <c r="I33" i="1"/>
  <c r="Q31" i="1"/>
  <c r="P31" i="1"/>
  <c r="L31" i="1"/>
  <c r="K31" i="1"/>
  <c r="N30" i="1"/>
  <c r="N29" i="1"/>
  <c r="N31" i="1" s="1"/>
  <c r="Q27" i="1"/>
  <c r="P27" i="1"/>
  <c r="L27" i="1"/>
  <c r="K27" i="1"/>
  <c r="I30" i="1"/>
  <c r="I29" i="1"/>
  <c r="I31" i="1" s="1"/>
  <c r="N20" i="1"/>
  <c r="N19" i="1"/>
  <c r="N21" i="1"/>
  <c r="N22" i="1"/>
  <c r="N23" i="1"/>
  <c r="N24" i="1"/>
  <c r="N25" i="1"/>
  <c r="N26" i="1"/>
  <c r="N18" i="1"/>
  <c r="N27" i="1" s="1"/>
  <c r="I18" i="1"/>
  <c r="I27" i="1" s="1"/>
  <c r="I19" i="1"/>
  <c r="I20" i="1"/>
  <c r="I21" i="1"/>
  <c r="I22" i="1"/>
  <c r="I23" i="1"/>
  <c r="I24" i="1"/>
  <c r="I25" i="1"/>
  <c r="I26" i="1"/>
  <c r="Q44" i="1"/>
  <c r="N44" i="1"/>
  <c r="L44" i="1"/>
  <c r="N43" i="1"/>
  <c r="I43" i="1"/>
  <c r="I44" i="1" s="1"/>
  <c r="P16" i="1"/>
  <c r="Q16" i="1"/>
  <c r="L16" i="1"/>
  <c r="K16" i="1"/>
  <c r="N11" i="1"/>
  <c r="N12" i="1"/>
  <c r="N13" i="1"/>
  <c r="N14" i="1"/>
  <c r="N15" i="1"/>
  <c r="I11" i="1"/>
  <c r="I12" i="1"/>
  <c r="I13" i="1"/>
  <c r="I14" i="1"/>
  <c r="I15" i="1"/>
  <c r="N10" i="1"/>
  <c r="N16" i="1" s="1"/>
  <c r="I10" i="1"/>
  <c r="I16" i="1" s="1"/>
  <c r="F27" i="1" l="1"/>
  <c r="G44" i="1"/>
  <c r="D44" i="1"/>
  <c r="D43" i="1"/>
  <c r="D33" i="1"/>
  <c r="D34" i="1" s="1"/>
  <c r="F31" i="1"/>
  <c r="H41" i="1"/>
  <c r="H45" i="1" s="1"/>
  <c r="G41" i="1"/>
  <c r="F41" i="1"/>
  <c r="D40" i="1"/>
  <c r="D39" i="1"/>
  <c r="D41" i="1" s="1"/>
  <c r="G37" i="1"/>
  <c r="D36" i="1"/>
  <c r="D37" i="1" s="1"/>
  <c r="G34" i="1"/>
  <c r="G31" i="1"/>
  <c r="D30" i="1"/>
  <c r="D29" i="1"/>
  <c r="D31" i="1" l="1"/>
  <c r="G27" i="1"/>
  <c r="D26" i="1"/>
  <c r="D25" i="1"/>
  <c r="D24" i="1"/>
  <c r="D23" i="1"/>
  <c r="D22" i="1"/>
  <c r="D21" i="1"/>
  <c r="D20" i="1"/>
  <c r="D19" i="1"/>
  <c r="D18" i="1"/>
  <c r="D10" i="1"/>
  <c r="D12" i="1"/>
  <c r="D14" i="1"/>
  <c r="G16" i="1"/>
  <c r="G45" i="1" s="1"/>
  <c r="F16" i="1"/>
  <c r="F45" i="1" s="1"/>
  <c r="D15" i="1"/>
  <c r="D13" i="1"/>
  <c r="D11" i="1"/>
  <c r="D27" i="1" l="1"/>
  <c r="D45" i="1" s="1"/>
  <c r="D16" i="1"/>
</calcChain>
</file>

<file path=xl/sharedStrings.xml><?xml version="1.0" encoding="utf-8"?>
<sst xmlns="http://schemas.openxmlformats.org/spreadsheetml/2006/main" count="141" uniqueCount="90">
  <si>
    <t>ОТЧЕТ</t>
  </si>
  <si>
    <t>реализации мероприятий муниципальной программы</t>
  </si>
  <si>
    <t>"Устойчивое развитие территории Дзержинского сельского поселения "</t>
  </si>
  <si>
    <t>за 2017 год</t>
  </si>
  <si>
    <t>№ п/п</t>
  </si>
  <si>
    <t>Наименование подпрограммы/мероприятий программы (подпрограммы</t>
  </si>
  <si>
    <t>Соисполнитель / участник мероприятия</t>
  </si>
  <si>
    <t>Объем финансирования план на 2017 год</t>
  </si>
  <si>
    <t>Всего</t>
  </si>
  <si>
    <t>в т.ч.</t>
  </si>
  <si>
    <t xml:space="preserve">федеральный </t>
  </si>
  <si>
    <t>областной</t>
  </si>
  <si>
    <t>местный бюджет</t>
  </si>
  <si>
    <t>прочие источники</t>
  </si>
  <si>
    <t>Объем финансирования факт на 2017 год</t>
  </si>
  <si>
    <t>Выполнено на отчетную дату нарастающим итогом</t>
  </si>
  <si>
    <t>Результат выполнения/причины невыполнения</t>
  </si>
  <si>
    <t>тыс.руб</t>
  </si>
  <si>
    <t>1.1</t>
  </si>
  <si>
    <t xml:space="preserve"> Содержание муниципальных учреждений культуры Дзержинского сельского поселения</t>
  </si>
  <si>
    <t>КДЦ "Родник"</t>
  </si>
  <si>
    <t>1.2</t>
  </si>
  <si>
    <t>Содержание муниципальных библиотек Дзержинского сельского поселения</t>
  </si>
  <si>
    <t>1.3</t>
  </si>
  <si>
    <t>Укрепление материально-технической базы учреждений культуры</t>
  </si>
  <si>
    <t>1.4</t>
  </si>
  <si>
    <t>Организация и проведение культурно-массовых и спортивных мероприятий</t>
  </si>
  <si>
    <t>1.5</t>
  </si>
  <si>
    <t>Содержание муниципальных учреждений физической культуры и спорта Дзержинского сельского поселения</t>
  </si>
  <si>
    <t>1.6</t>
  </si>
  <si>
    <t>Обеспечение выплат стимулирующего характера работникам муниципальных учреждений</t>
  </si>
  <si>
    <t>Всего по подпрограмме 1:</t>
  </si>
  <si>
    <t>2</t>
  </si>
  <si>
    <t>Подпрограмма «Обеспечение устойчивого функционирования жилищно-коммунального хозяйства в Дзержинском сельском поселении Лужского муниципального района»</t>
  </si>
  <si>
    <t>Подпрограмма «Развитие культуры, физической культуры и спорта в Дзержинском сельском поселении Лужского муниципального района»</t>
  </si>
  <si>
    <t>2.1</t>
  </si>
  <si>
    <t>Мероприятия по подготовке объектов теплоснабжения к отопительному сезону на территории поселения</t>
  </si>
  <si>
    <t>Администрация Дзержинского сельского поселения</t>
  </si>
  <si>
    <t>2.2</t>
  </si>
  <si>
    <t>Мероприятия по учету и обслуживанию уличного освещения поселения</t>
  </si>
  <si>
    <t>2.3</t>
  </si>
  <si>
    <t>Прочие мероприятия по благоустройству</t>
  </si>
  <si>
    <t>2.4</t>
  </si>
  <si>
    <t>Обеспечение участия в государственной программе Ленинградской области "Борьба с борщевиком Сосновского на территории Ленинградской области"</t>
  </si>
  <si>
    <t>2.5</t>
  </si>
  <si>
    <t>Содержание мест захоронения</t>
  </si>
  <si>
    <t>2.6</t>
  </si>
  <si>
    <t>Озеленение территории поселения</t>
  </si>
  <si>
    <t>2.7</t>
  </si>
  <si>
    <t>Организация вывоза бытовых стихийных свалок</t>
  </si>
  <si>
    <t>2.8</t>
  </si>
  <si>
    <t>Строительство котельных в Дзержинском сельском поселении Лужского муниципального района Ленинградской области в рамках концессионного соглашения (д.Торошковичи)</t>
  </si>
  <si>
    <t>2.9</t>
  </si>
  <si>
    <t>Мероприятия по строительству и реконструкции объектов водоснабжения, водоотведения и очистки сточных вод</t>
  </si>
  <si>
    <t>Всего по подпрограмме 2:</t>
  </si>
  <si>
    <t>3</t>
  </si>
  <si>
    <t>Подпрограмма «Развитие автомобильных дорог в Дзержинском сельском поселении Лужского муниципального района»</t>
  </si>
  <si>
    <t>3.1</t>
  </si>
  <si>
    <t>Содержание автомобильных дорог</t>
  </si>
  <si>
    <t>3.2</t>
  </si>
  <si>
    <t>Обеспечение участия в государственной программе Ленинградской области "Развитие автомобильных дорог Ленинградской области"</t>
  </si>
  <si>
    <t>Всего по подпрограмме 3:</t>
  </si>
  <si>
    <t>4</t>
  </si>
  <si>
    <t>4.2</t>
  </si>
  <si>
    <t>Укрепление пожарной безопасности на территории поселения</t>
  </si>
  <si>
    <t>Всего по подпрограмме 4:</t>
  </si>
  <si>
    <t>Подпрограмма «Безопасность Дзержинского сельского поселения Лужского муниципального района»</t>
  </si>
  <si>
    <t>5</t>
  </si>
  <si>
    <t>Подпрограмма «Проведение капитального ремонта многоквартирных домов расположенных на территории муниципального образования дзержинское сельское поселение»</t>
  </si>
  <si>
    <t>5.1</t>
  </si>
  <si>
    <t>Обеспечение мероприятий по капитальному ремонту многоквартирных домов</t>
  </si>
  <si>
    <t>Всего по подпрограмме 5:</t>
  </si>
  <si>
    <t>6</t>
  </si>
  <si>
    <t>Подпрограмма «Развитие части территории Дзержинского сельского поселения Лужского муниципального района»</t>
  </si>
  <si>
    <t>6.1</t>
  </si>
  <si>
    <t>Реализация проектов местных инициатив граждан, получивших грантовую поддержку(в рамках 42-оз)</t>
  </si>
  <si>
    <t>Реализация проектов местных инициатив граждан, получивших грантовую поддержку(в рамках 95-оз от 14.12.2012г.)</t>
  </si>
  <si>
    <t>6.2</t>
  </si>
  <si>
    <t>Всего по подпрограмме 6:</t>
  </si>
  <si>
    <t>7</t>
  </si>
  <si>
    <t>Подпрограмма «О предоставлении муниципальной поддержки гражданам, нуждающимся в улучшении жилищных условий»</t>
  </si>
  <si>
    <t>Переселение граждан из аварийного жилищного фонда</t>
  </si>
  <si>
    <t>7.1</t>
  </si>
  <si>
    <t>Всего по подпрограмме 7:</t>
  </si>
  <si>
    <t>Итого по программе :</t>
  </si>
  <si>
    <t>мероприятие выполнено</t>
  </si>
  <si>
    <t>мероприятие выполнено, денежные средства освоены в соответствии с фактическим выполнением работ</t>
  </si>
  <si>
    <t>Мероприятие не выполнено перенесено на 2018 год</t>
  </si>
  <si>
    <t>Руководитель                                       Султанов А.М.</t>
  </si>
  <si>
    <t>Исполнитель                главный бухгалтер Куликов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</si>
</sst>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2" fontId="7" fillId="0" borderId="1" xfId="0" applyNumberFormat="1" applyFont="1" applyBorder="1"/>
    <xf numFmtId="0" fontId="6" fillId="0" borderId="1" xfId="0" applyFont="1" applyBorder="1"/>
    <xf numFmtId="2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9"/>
  <sheetViews>
    <sheetView tabSelected="1" topLeftCell="A31" workbookViewId="0">
      <selection activeCell="B26" sqref="B26"/>
    </sheetView>
  </sheetViews>
  <sheetFormatPr defaultRowHeight="15" x14ac:dyDescent="0.25"/>
  <cols>
    <col min="2" max="2" width="27" customWidth="1"/>
    <col min="3" max="3" width="10.85546875" customWidth="1"/>
    <col min="4" max="4" width="12.7109375" customWidth="1"/>
    <col min="5" max="5" width="9.5703125" customWidth="1"/>
    <col min="6" max="6" width="11.28515625" customWidth="1"/>
    <col min="7" max="7" width="11.7109375" customWidth="1"/>
    <col min="8" max="8" width="11.42578125" customWidth="1"/>
    <col min="9" max="9" width="12" bestFit="1" customWidth="1"/>
    <col min="11" max="11" width="11.5703125" customWidth="1"/>
    <col min="12" max="12" width="12.140625" customWidth="1"/>
    <col min="13" max="13" width="11.42578125" customWidth="1"/>
    <col min="14" max="14" width="12" bestFit="1" customWidth="1"/>
    <col min="16" max="16" width="11" customWidth="1"/>
    <col min="17" max="17" width="12.28515625" customWidth="1"/>
    <col min="18" max="18" width="11.85546875" customWidth="1"/>
    <col min="19" max="19" width="14.5703125" customWidth="1"/>
  </cols>
  <sheetData>
    <row r="1" spans="1:19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15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9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ht="15.75" x14ac:dyDescent="0.25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" t="s">
        <v>17</v>
      </c>
    </row>
    <row r="5" spans="1:19" ht="78.75" customHeight="1" x14ac:dyDescent="0.25">
      <c r="A5" s="34" t="s">
        <v>4</v>
      </c>
      <c r="B5" s="35" t="s">
        <v>5</v>
      </c>
      <c r="C5" s="35" t="s">
        <v>6</v>
      </c>
      <c r="D5" s="34" t="s">
        <v>7</v>
      </c>
      <c r="E5" s="34"/>
      <c r="F5" s="34"/>
      <c r="G5" s="34"/>
      <c r="H5" s="34"/>
      <c r="I5" s="34" t="s">
        <v>14</v>
      </c>
      <c r="J5" s="34"/>
      <c r="K5" s="34"/>
      <c r="L5" s="34"/>
      <c r="M5" s="34"/>
      <c r="N5" s="42" t="s">
        <v>15</v>
      </c>
      <c r="O5" s="42"/>
      <c r="P5" s="42"/>
      <c r="Q5" s="42"/>
      <c r="R5" s="42"/>
      <c r="S5" s="36" t="s">
        <v>16</v>
      </c>
    </row>
    <row r="6" spans="1:19" ht="15.75" x14ac:dyDescent="0.25">
      <c r="A6" s="34"/>
      <c r="B6" s="35"/>
      <c r="C6" s="35"/>
      <c r="D6" s="34" t="s">
        <v>8</v>
      </c>
      <c r="E6" s="41" t="s">
        <v>9</v>
      </c>
      <c r="F6" s="41"/>
      <c r="G6" s="41"/>
      <c r="H6" s="41"/>
      <c r="I6" s="34" t="s">
        <v>8</v>
      </c>
      <c r="J6" s="41" t="s">
        <v>9</v>
      </c>
      <c r="K6" s="41"/>
      <c r="L6" s="41"/>
      <c r="M6" s="41"/>
      <c r="N6" s="34" t="s">
        <v>8</v>
      </c>
      <c r="O6" s="41" t="s">
        <v>9</v>
      </c>
      <c r="P6" s="41"/>
      <c r="Q6" s="41"/>
      <c r="R6" s="41"/>
      <c r="S6" s="36"/>
    </row>
    <row r="7" spans="1:19" ht="31.5" x14ac:dyDescent="0.25">
      <c r="A7" s="34"/>
      <c r="B7" s="35"/>
      <c r="C7" s="35"/>
      <c r="D7" s="34"/>
      <c r="E7" s="4" t="s">
        <v>10</v>
      </c>
      <c r="F7" s="5" t="s">
        <v>11</v>
      </c>
      <c r="G7" s="6" t="s">
        <v>12</v>
      </c>
      <c r="H7" s="4" t="s">
        <v>13</v>
      </c>
      <c r="I7" s="34"/>
      <c r="J7" s="6" t="s">
        <v>10</v>
      </c>
      <c r="K7" s="5" t="s">
        <v>11</v>
      </c>
      <c r="L7" s="6" t="s">
        <v>12</v>
      </c>
      <c r="M7" s="6" t="s">
        <v>13</v>
      </c>
      <c r="N7" s="34"/>
      <c r="O7" s="6" t="s">
        <v>10</v>
      </c>
      <c r="P7" s="5" t="s">
        <v>11</v>
      </c>
      <c r="Q7" s="6" t="s">
        <v>12</v>
      </c>
      <c r="R7" s="6" t="s">
        <v>13</v>
      </c>
      <c r="S7" s="36"/>
    </row>
    <row r="8" spans="1:1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</row>
    <row r="9" spans="1:19" ht="18.75" x14ac:dyDescent="0.3">
      <c r="A9" s="13">
        <v>1</v>
      </c>
      <c r="B9" s="37" t="s">
        <v>34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 ht="135" x14ac:dyDescent="0.25">
      <c r="A10" s="10" t="s">
        <v>18</v>
      </c>
      <c r="B10" s="27" t="s">
        <v>19</v>
      </c>
      <c r="C10" s="5" t="s">
        <v>20</v>
      </c>
      <c r="D10" s="15">
        <f t="shared" ref="D10:D15" si="0">H10+G10+F10+E10</f>
        <v>2879.5</v>
      </c>
      <c r="E10" s="16"/>
      <c r="F10" s="16"/>
      <c r="G10" s="15">
        <v>2879.5</v>
      </c>
      <c r="H10" s="16"/>
      <c r="I10" s="15">
        <f>J10+K10+L10+M10</f>
        <v>2879.5</v>
      </c>
      <c r="J10" s="16"/>
      <c r="K10" s="16"/>
      <c r="L10" s="15">
        <v>2879.5</v>
      </c>
      <c r="M10" s="16"/>
      <c r="N10" s="15">
        <f>O10+P10+Q10+R10</f>
        <v>2812.7</v>
      </c>
      <c r="O10" s="16"/>
      <c r="P10" s="16"/>
      <c r="Q10" s="15">
        <v>2812.7</v>
      </c>
      <c r="R10" s="16"/>
      <c r="S10" s="26" t="s">
        <v>86</v>
      </c>
    </row>
    <row r="11" spans="1:19" ht="135" x14ac:dyDescent="0.25">
      <c r="A11" s="10" t="s">
        <v>21</v>
      </c>
      <c r="B11" s="27" t="s">
        <v>22</v>
      </c>
      <c r="C11" s="5" t="s">
        <v>20</v>
      </c>
      <c r="D11" s="15">
        <f t="shared" si="0"/>
        <v>1229.5</v>
      </c>
      <c r="E11" s="16"/>
      <c r="F11" s="16"/>
      <c r="G11" s="15">
        <v>1229.5</v>
      </c>
      <c r="H11" s="16"/>
      <c r="I11" s="15">
        <f t="shared" ref="I11:I15" si="1">J11+K11+L11+M11</f>
        <v>1229.5</v>
      </c>
      <c r="J11" s="16"/>
      <c r="K11" s="16"/>
      <c r="L11" s="15">
        <v>1229.5</v>
      </c>
      <c r="M11" s="16"/>
      <c r="N11" s="15">
        <f t="shared" ref="N11:N15" si="2">O11+P11+Q11+R11</f>
        <v>1211.9000000000001</v>
      </c>
      <c r="O11" s="16"/>
      <c r="P11" s="16"/>
      <c r="Q11" s="15">
        <v>1211.9000000000001</v>
      </c>
      <c r="R11" s="16"/>
      <c r="S11" s="26" t="s">
        <v>86</v>
      </c>
    </row>
    <row r="12" spans="1:19" ht="60" x14ac:dyDescent="0.25">
      <c r="A12" s="10" t="s">
        <v>23</v>
      </c>
      <c r="B12" s="27" t="s">
        <v>24</v>
      </c>
      <c r="C12" s="5" t="s">
        <v>20</v>
      </c>
      <c r="D12" s="15">
        <f t="shared" si="0"/>
        <v>300</v>
      </c>
      <c r="E12" s="16"/>
      <c r="F12" s="16"/>
      <c r="G12" s="15">
        <v>300</v>
      </c>
      <c r="H12" s="16"/>
      <c r="I12" s="15">
        <f t="shared" si="1"/>
        <v>300</v>
      </c>
      <c r="J12" s="16"/>
      <c r="K12" s="16"/>
      <c r="L12" s="15">
        <v>300</v>
      </c>
      <c r="M12" s="16"/>
      <c r="N12" s="15">
        <f t="shared" si="2"/>
        <v>0</v>
      </c>
      <c r="O12" s="16"/>
      <c r="P12" s="16"/>
      <c r="Q12" s="16"/>
      <c r="R12" s="16"/>
      <c r="S12" s="18" t="s">
        <v>87</v>
      </c>
    </row>
    <row r="13" spans="1:19" ht="135" x14ac:dyDescent="0.25">
      <c r="A13" s="10" t="s">
        <v>25</v>
      </c>
      <c r="B13" s="27" t="s">
        <v>26</v>
      </c>
      <c r="C13" s="5" t="s">
        <v>20</v>
      </c>
      <c r="D13" s="15">
        <f t="shared" si="0"/>
        <v>436.8</v>
      </c>
      <c r="E13" s="16"/>
      <c r="F13" s="16"/>
      <c r="G13" s="15">
        <v>436.8</v>
      </c>
      <c r="H13" s="16"/>
      <c r="I13" s="15">
        <f t="shared" si="1"/>
        <v>436.8</v>
      </c>
      <c r="J13" s="16"/>
      <c r="K13" s="16"/>
      <c r="L13" s="15">
        <v>436.8</v>
      </c>
      <c r="M13" s="16"/>
      <c r="N13" s="15">
        <f t="shared" si="2"/>
        <v>435.3</v>
      </c>
      <c r="O13" s="16"/>
      <c r="P13" s="16"/>
      <c r="Q13" s="15">
        <v>435.3</v>
      </c>
      <c r="R13" s="16"/>
      <c r="S13" s="26" t="s">
        <v>86</v>
      </c>
    </row>
    <row r="14" spans="1:19" ht="135" x14ac:dyDescent="0.25">
      <c r="A14" s="10" t="s">
        <v>27</v>
      </c>
      <c r="B14" s="27" t="s">
        <v>28</v>
      </c>
      <c r="C14" s="5" t="s">
        <v>20</v>
      </c>
      <c r="D14" s="15">
        <f t="shared" si="0"/>
        <v>1438.5</v>
      </c>
      <c r="E14" s="16"/>
      <c r="F14" s="16"/>
      <c r="G14" s="15">
        <v>1438.5</v>
      </c>
      <c r="H14" s="16"/>
      <c r="I14" s="15">
        <f t="shared" si="1"/>
        <v>1438.5</v>
      </c>
      <c r="J14" s="16"/>
      <c r="K14" s="16"/>
      <c r="L14" s="15">
        <v>1438.5</v>
      </c>
      <c r="M14" s="16"/>
      <c r="N14" s="15">
        <f t="shared" si="2"/>
        <v>1357.5</v>
      </c>
      <c r="O14" s="16"/>
      <c r="P14" s="16"/>
      <c r="Q14" s="15">
        <v>1357.5</v>
      </c>
      <c r="R14" s="16"/>
      <c r="S14" s="26" t="s">
        <v>86</v>
      </c>
    </row>
    <row r="15" spans="1:19" ht="78.75" x14ac:dyDescent="0.25">
      <c r="A15" s="10" t="s">
        <v>29</v>
      </c>
      <c r="B15" s="27" t="s">
        <v>30</v>
      </c>
      <c r="C15" s="5" t="s">
        <v>20</v>
      </c>
      <c r="D15" s="15">
        <f t="shared" si="0"/>
        <v>901</v>
      </c>
      <c r="E15" s="16"/>
      <c r="F15" s="15">
        <v>901</v>
      </c>
      <c r="G15" s="16"/>
      <c r="H15" s="16"/>
      <c r="I15" s="15">
        <f t="shared" si="1"/>
        <v>901</v>
      </c>
      <c r="J15" s="16"/>
      <c r="K15" s="15">
        <v>901</v>
      </c>
      <c r="L15" s="16"/>
      <c r="M15" s="16"/>
      <c r="N15" s="15">
        <f t="shared" si="2"/>
        <v>901</v>
      </c>
      <c r="O15" s="16"/>
      <c r="P15" s="15">
        <v>901</v>
      </c>
      <c r="Q15" s="16"/>
      <c r="R15" s="16"/>
      <c r="S15" s="19" t="s">
        <v>85</v>
      </c>
    </row>
    <row r="16" spans="1:19" ht="15.75" x14ac:dyDescent="0.25">
      <c r="A16" s="12"/>
      <c r="B16" s="20" t="s">
        <v>31</v>
      </c>
      <c r="C16" s="20"/>
      <c r="D16" s="21">
        <f>D15+D14+D13+D12+D11+D10</f>
        <v>7185.3</v>
      </c>
      <c r="E16" s="21"/>
      <c r="F16" s="21">
        <f>SUM(F10:F15)</f>
        <v>901</v>
      </c>
      <c r="G16" s="21">
        <f>SUM(G10:G15)</f>
        <v>6284.3</v>
      </c>
      <c r="H16" s="21"/>
      <c r="I16" s="21">
        <f>SUM(I10:I15)</f>
        <v>7185.3</v>
      </c>
      <c r="J16" s="21"/>
      <c r="K16" s="21">
        <f>SUM(K10:K15)</f>
        <v>901</v>
      </c>
      <c r="L16" s="21">
        <f>SUM(L10:L15)</f>
        <v>6284.3</v>
      </c>
      <c r="M16" s="21"/>
      <c r="N16" s="21">
        <f>SUM(N10:N15)</f>
        <v>6718.4</v>
      </c>
      <c r="O16" s="21"/>
      <c r="P16" s="21">
        <f>SUM(P10:P15)</f>
        <v>901</v>
      </c>
      <c r="Q16" s="21">
        <f>SUM(Q10:Q15)</f>
        <v>5817.4</v>
      </c>
      <c r="R16" s="21"/>
      <c r="S16" s="22"/>
    </row>
    <row r="17" spans="1:19" ht="39.75" customHeight="1" x14ac:dyDescent="0.3">
      <c r="A17" s="17" t="s">
        <v>32</v>
      </c>
      <c r="B17" s="38" t="s">
        <v>33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</row>
    <row r="18" spans="1:19" ht="135" x14ac:dyDescent="0.25">
      <c r="A18" s="10" t="s">
        <v>35</v>
      </c>
      <c r="B18" s="19" t="s">
        <v>36</v>
      </c>
      <c r="C18" s="5" t="s">
        <v>37</v>
      </c>
      <c r="D18" s="15">
        <f t="shared" ref="D18:D26" si="3">E18+F18+G18+H18</f>
        <v>16812.3</v>
      </c>
      <c r="E18" s="15"/>
      <c r="F18" s="15">
        <v>14881.9</v>
      </c>
      <c r="G18" s="15">
        <v>1930.4</v>
      </c>
      <c r="H18" s="15"/>
      <c r="I18" s="15">
        <f>J18+K18+L18+M18</f>
        <v>16812.3</v>
      </c>
      <c r="J18" s="15"/>
      <c r="K18" s="15">
        <v>14881.9</v>
      </c>
      <c r="L18" s="15">
        <v>1930.4</v>
      </c>
      <c r="M18" s="15"/>
      <c r="N18" s="15">
        <f>O18+P18+Q18+R18</f>
        <v>16782.2</v>
      </c>
      <c r="O18" s="15"/>
      <c r="P18" s="15">
        <v>14881.9</v>
      </c>
      <c r="Q18" s="15">
        <v>1900.3</v>
      </c>
      <c r="R18" s="15"/>
      <c r="S18" s="26" t="s">
        <v>86</v>
      </c>
    </row>
    <row r="19" spans="1:19" ht="135" x14ac:dyDescent="0.25">
      <c r="A19" s="10" t="s">
        <v>38</v>
      </c>
      <c r="B19" s="5" t="s">
        <v>39</v>
      </c>
      <c r="C19" s="5" t="s">
        <v>37</v>
      </c>
      <c r="D19" s="15">
        <f t="shared" si="3"/>
        <v>824.2</v>
      </c>
      <c r="E19" s="15"/>
      <c r="F19" s="15"/>
      <c r="G19" s="15">
        <v>824.2</v>
      </c>
      <c r="H19" s="15"/>
      <c r="I19" s="15">
        <f t="shared" ref="I19:I26" si="4">J19+K19+L19+M19</f>
        <v>824.2</v>
      </c>
      <c r="J19" s="15"/>
      <c r="K19" s="15"/>
      <c r="L19" s="15">
        <v>824.2</v>
      </c>
      <c r="M19" s="15"/>
      <c r="N19" s="15">
        <f t="shared" ref="N19:N26" si="5">O19+P19+Q19+R19</f>
        <v>695.5</v>
      </c>
      <c r="O19" s="15"/>
      <c r="P19" s="15"/>
      <c r="Q19" s="15">
        <v>695.5</v>
      </c>
      <c r="R19" s="15"/>
      <c r="S19" s="26" t="s">
        <v>86</v>
      </c>
    </row>
    <row r="20" spans="1:19" ht="135" x14ac:dyDescent="0.25">
      <c r="A20" s="10" t="s">
        <v>40</v>
      </c>
      <c r="B20" s="5" t="s">
        <v>41</v>
      </c>
      <c r="C20" s="5" t="s">
        <v>37</v>
      </c>
      <c r="D20" s="15">
        <f t="shared" si="3"/>
        <v>2295.8000000000002</v>
      </c>
      <c r="E20" s="15"/>
      <c r="F20" s="15"/>
      <c r="G20" s="15">
        <v>2295.8000000000002</v>
      </c>
      <c r="H20" s="15"/>
      <c r="I20" s="15">
        <f t="shared" si="4"/>
        <v>2295.8000000000002</v>
      </c>
      <c r="J20" s="15"/>
      <c r="K20" s="15"/>
      <c r="L20" s="15">
        <v>2295.8000000000002</v>
      </c>
      <c r="M20" s="15"/>
      <c r="N20" s="15">
        <f t="shared" si="5"/>
        <v>2040.2</v>
      </c>
      <c r="O20" s="15"/>
      <c r="P20" s="15"/>
      <c r="Q20" s="15">
        <v>2040.2</v>
      </c>
      <c r="R20" s="15"/>
      <c r="S20" s="26" t="s">
        <v>86</v>
      </c>
    </row>
    <row r="21" spans="1:19" ht="135" x14ac:dyDescent="0.25">
      <c r="A21" s="10" t="s">
        <v>42</v>
      </c>
      <c r="B21" s="27" t="s">
        <v>43</v>
      </c>
      <c r="C21" s="5" t="s">
        <v>37</v>
      </c>
      <c r="D21" s="15">
        <f t="shared" si="3"/>
        <v>586.4</v>
      </c>
      <c r="E21" s="15"/>
      <c r="F21" s="15">
        <v>448.5</v>
      </c>
      <c r="G21" s="15">
        <v>137.9</v>
      </c>
      <c r="H21" s="15"/>
      <c r="I21" s="15">
        <f t="shared" si="4"/>
        <v>586.4</v>
      </c>
      <c r="J21" s="15"/>
      <c r="K21" s="15">
        <v>448.5</v>
      </c>
      <c r="L21" s="15">
        <v>137.9</v>
      </c>
      <c r="M21" s="15"/>
      <c r="N21" s="15">
        <f t="shared" si="5"/>
        <v>438.1</v>
      </c>
      <c r="O21" s="15"/>
      <c r="P21" s="15">
        <v>300.2</v>
      </c>
      <c r="Q21" s="15">
        <v>137.9</v>
      </c>
      <c r="R21" s="15"/>
      <c r="S21" s="26" t="s">
        <v>86</v>
      </c>
    </row>
    <row r="22" spans="1:19" ht="110.25" x14ac:dyDescent="0.25">
      <c r="A22" s="10" t="s">
        <v>44</v>
      </c>
      <c r="B22" s="5" t="s">
        <v>45</v>
      </c>
      <c r="C22" s="5" t="s">
        <v>37</v>
      </c>
      <c r="D22" s="15">
        <f t="shared" si="3"/>
        <v>30</v>
      </c>
      <c r="E22" s="15"/>
      <c r="F22" s="15"/>
      <c r="G22" s="15">
        <v>30</v>
      </c>
      <c r="H22" s="15"/>
      <c r="I22" s="15">
        <f t="shared" si="4"/>
        <v>30</v>
      </c>
      <c r="J22" s="15"/>
      <c r="K22" s="15"/>
      <c r="L22" s="15">
        <v>30</v>
      </c>
      <c r="M22" s="15"/>
      <c r="N22" s="15">
        <f t="shared" si="5"/>
        <v>30</v>
      </c>
      <c r="O22" s="15"/>
      <c r="P22" s="15"/>
      <c r="Q22" s="15">
        <v>30</v>
      </c>
      <c r="R22" s="15"/>
      <c r="S22" s="19" t="s">
        <v>85</v>
      </c>
    </row>
    <row r="23" spans="1:19" ht="110.25" x14ac:dyDescent="0.25">
      <c r="A23" s="10" t="s">
        <v>46</v>
      </c>
      <c r="B23" s="5" t="s">
        <v>47</v>
      </c>
      <c r="C23" s="5" t="s">
        <v>37</v>
      </c>
      <c r="D23" s="15">
        <f t="shared" si="3"/>
        <v>7.9</v>
      </c>
      <c r="E23" s="15"/>
      <c r="F23" s="15"/>
      <c r="G23" s="15">
        <v>7.9</v>
      </c>
      <c r="H23" s="15"/>
      <c r="I23" s="15">
        <f t="shared" si="4"/>
        <v>7.9</v>
      </c>
      <c r="J23" s="15"/>
      <c r="K23" s="15"/>
      <c r="L23" s="15">
        <v>7.9</v>
      </c>
      <c r="M23" s="15"/>
      <c r="N23" s="15">
        <f t="shared" si="5"/>
        <v>7.9</v>
      </c>
      <c r="O23" s="15"/>
      <c r="P23" s="15"/>
      <c r="Q23" s="15">
        <v>7.9</v>
      </c>
      <c r="R23" s="15"/>
      <c r="S23" s="19" t="s">
        <v>85</v>
      </c>
    </row>
    <row r="24" spans="1:19" ht="110.25" x14ac:dyDescent="0.25">
      <c r="A24" s="10" t="s">
        <v>48</v>
      </c>
      <c r="B24" s="5" t="s">
        <v>49</v>
      </c>
      <c r="C24" s="5" t="s">
        <v>37</v>
      </c>
      <c r="D24" s="15">
        <f t="shared" si="3"/>
        <v>744.1</v>
      </c>
      <c r="E24" s="15"/>
      <c r="F24" s="15"/>
      <c r="G24" s="15">
        <v>744.1</v>
      </c>
      <c r="H24" s="15"/>
      <c r="I24" s="15">
        <f t="shared" si="4"/>
        <v>744.1</v>
      </c>
      <c r="J24" s="15"/>
      <c r="K24" s="15"/>
      <c r="L24" s="15">
        <v>744.1</v>
      </c>
      <c r="M24" s="15"/>
      <c r="N24" s="15">
        <f t="shared" si="5"/>
        <v>744.1</v>
      </c>
      <c r="O24" s="15"/>
      <c r="P24" s="15"/>
      <c r="Q24" s="15">
        <v>744.1</v>
      </c>
      <c r="R24" s="15"/>
      <c r="S24" s="19" t="s">
        <v>85</v>
      </c>
    </row>
    <row r="25" spans="1:19" ht="135" x14ac:dyDescent="0.25">
      <c r="A25" s="10" t="s">
        <v>50</v>
      </c>
      <c r="B25" s="5" t="s">
        <v>51</v>
      </c>
      <c r="C25" s="5" t="s">
        <v>37</v>
      </c>
      <c r="D25" s="15">
        <f t="shared" si="3"/>
        <v>34160</v>
      </c>
      <c r="E25" s="15"/>
      <c r="F25" s="15"/>
      <c r="G25" s="15">
        <v>34160</v>
      </c>
      <c r="H25" s="15"/>
      <c r="I25" s="15">
        <f t="shared" si="4"/>
        <v>34160</v>
      </c>
      <c r="J25" s="15"/>
      <c r="K25" s="15"/>
      <c r="L25" s="15">
        <v>34160</v>
      </c>
      <c r="M25" s="15"/>
      <c r="N25" s="15">
        <f t="shared" si="5"/>
        <v>8540</v>
      </c>
      <c r="O25" s="15"/>
      <c r="P25" s="15"/>
      <c r="Q25" s="15">
        <v>8540</v>
      </c>
      <c r="R25" s="15"/>
      <c r="S25" s="26" t="s">
        <v>86</v>
      </c>
    </row>
    <row r="26" spans="1:19" ht="110.25" x14ac:dyDescent="0.25">
      <c r="A26" s="10" t="s">
        <v>52</v>
      </c>
      <c r="B26" s="27" t="s">
        <v>53</v>
      </c>
      <c r="C26" s="5" t="s">
        <v>37</v>
      </c>
      <c r="D26" s="15">
        <f t="shared" si="3"/>
        <v>2931.7</v>
      </c>
      <c r="E26" s="15"/>
      <c r="F26" s="15">
        <v>2800</v>
      </c>
      <c r="G26" s="15">
        <v>131.69999999999999</v>
      </c>
      <c r="H26" s="15"/>
      <c r="I26" s="15">
        <f t="shared" si="4"/>
        <v>2931.7</v>
      </c>
      <c r="J26" s="15"/>
      <c r="K26" s="15">
        <v>2800</v>
      </c>
      <c r="L26" s="15">
        <v>131.69999999999999</v>
      </c>
      <c r="M26" s="15"/>
      <c r="N26" s="15">
        <f t="shared" si="5"/>
        <v>2531.6999999999998</v>
      </c>
      <c r="O26" s="15"/>
      <c r="P26" s="15">
        <v>2400</v>
      </c>
      <c r="Q26" s="15">
        <v>131.69999999999999</v>
      </c>
      <c r="R26" s="15"/>
      <c r="S26" s="19" t="s">
        <v>85</v>
      </c>
    </row>
    <row r="27" spans="1:19" ht="15.75" x14ac:dyDescent="0.25">
      <c r="A27" s="12"/>
      <c r="B27" s="20" t="s">
        <v>54</v>
      </c>
      <c r="C27" s="20"/>
      <c r="D27" s="23">
        <f>D18+D19+D20+D21+D22+D23+D24+D25+D26</f>
        <v>58392.399999999994</v>
      </c>
      <c r="E27" s="23"/>
      <c r="F27" s="23">
        <f>SUM(F18:F26)</f>
        <v>18130.400000000001</v>
      </c>
      <c r="G27" s="23">
        <f>SUM(G18:G26)</f>
        <v>40262</v>
      </c>
      <c r="H27" s="23"/>
      <c r="I27" s="23">
        <f>SUM(I18:I26)</f>
        <v>58392.399999999994</v>
      </c>
      <c r="J27" s="23"/>
      <c r="K27" s="23">
        <f>SUM(K18:K26)</f>
        <v>18130.400000000001</v>
      </c>
      <c r="L27" s="23">
        <f>SUM(L18:L26)</f>
        <v>40262</v>
      </c>
      <c r="M27" s="23"/>
      <c r="N27" s="23">
        <f>SUM(N18:N26)</f>
        <v>31809.7</v>
      </c>
      <c r="O27" s="23"/>
      <c r="P27" s="23">
        <f>SUM(P18:P26)</f>
        <v>17582.099999999999</v>
      </c>
      <c r="Q27" s="23">
        <f>SUM(Q18:Q26)</f>
        <v>14227.6</v>
      </c>
      <c r="R27" s="23"/>
      <c r="S27" s="22"/>
    </row>
    <row r="28" spans="1:19" ht="18.75" x14ac:dyDescent="0.3">
      <c r="A28" s="24" t="s">
        <v>55</v>
      </c>
      <c r="B28" s="32" t="s">
        <v>56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ht="110.25" x14ac:dyDescent="0.25">
      <c r="A29" s="10" t="s">
        <v>57</v>
      </c>
      <c r="B29" s="5" t="s">
        <v>58</v>
      </c>
      <c r="C29" s="5" t="s">
        <v>37</v>
      </c>
      <c r="D29" s="15">
        <f>E29+F29+G29+H29</f>
        <v>791.2</v>
      </c>
      <c r="E29" s="15"/>
      <c r="F29" s="15"/>
      <c r="G29" s="15">
        <v>791.2</v>
      </c>
      <c r="H29" s="15"/>
      <c r="I29" s="15">
        <f>J29+K29+L29+M29</f>
        <v>791.2</v>
      </c>
      <c r="J29" s="15"/>
      <c r="K29" s="15"/>
      <c r="L29" s="15">
        <v>791.2</v>
      </c>
      <c r="M29" s="15"/>
      <c r="N29" s="15">
        <f>O29+P29+Q29+R29</f>
        <v>791.2</v>
      </c>
      <c r="O29" s="15"/>
      <c r="P29" s="15"/>
      <c r="Q29" s="15">
        <v>791.2</v>
      </c>
      <c r="R29" s="15"/>
      <c r="S29" s="19" t="s">
        <v>85</v>
      </c>
    </row>
    <row r="30" spans="1:19" ht="110.25" x14ac:dyDescent="0.25">
      <c r="A30" s="10" t="s">
        <v>59</v>
      </c>
      <c r="B30" s="5" t="s">
        <v>60</v>
      </c>
      <c r="C30" s="5" t="s">
        <v>37</v>
      </c>
      <c r="D30" s="15">
        <f>E30+F30+G30+H30</f>
        <v>994.1</v>
      </c>
      <c r="E30" s="15"/>
      <c r="F30" s="15">
        <v>517.5</v>
      </c>
      <c r="G30" s="15">
        <v>476.6</v>
      </c>
      <c r="H30" s="15"/>
      <c r="I30" s="15">
        <f>J30+K30+L30+M30</f>
        <v>994.1</v>
      </c>
      <c r="J30" s="15"/>
      <c r="K30" s="15">
        <v>517.5</v>
      </c>
      <c r="L30" s="15">
        <v>476.6</v>
      </c>
      <c r="M30" s="15"/>
      <c r="N30" s="15">
        <f>O30+P30+Q30+R30</f>
        <v>994.1</v>
      </c>
      <c r="O30" s="15"/>
      <c r="P30" s="15">
        <v>517.5</v>
      </c>
      <c r="Q30" s="15">
        <v>476.6</v>
      </c>
      <c r="R30" s="15"/>
      <c r="S30" s="19" t="s">
        <v>85</v>
      </c>
    </row>
    <row r="31" spans="1:19" ht="15.75" x14ac:dyDescent="0.25">
      <c r="A31" s="12"/>
      <c r="B31" s="20" t="s">
        <v>61</v>
      </c>
      <c r="C31" s="9"/>
      <c r="D31" s="23">
        <f>SUM(D29:D30)</f>
        <v>1785.3000000000002</v>
      </c>
      <c r="E31" s="15"/>
      <c r="F31" s="23">
        <f>SUM(F29:F30)</f>
        <v>517.5</v>
      </c>
      <c r="G31" s="23">
        <f>SUM(G29:G30)</f>
        <v>1267.8000000000002</v>
      </c>
      <c r="H31" s="15"/>
      <c r="I31" s="23">
        <f>SUM(I29:I30)</f>
        <v>1785.3000000000002</v>
      </c>
      <c r="J31" s="23"/>
      <c r="K31" s="23">
        <f>SUM(K29:K30)</f>
        <v>517.5</v>
      </c>
      <c r="L31" s="23">
        <f>SUM(L29:L30)</f>
        <v>1267.8000000000002</v>
      </c>
      <c r="M31" s="23"/>
      <c r="N31" s="23">
        <f>SUM(N29:N30)</f>
        <v>1785.3000000000002</v>
      </c>
      <c r="O31" s="23"/>
      <c r="P31" s="23">
        <f>SUM(P29:P30)</f>
        <v>517.5</v>
      </c>
      <c r="Q31" s="23">
        <f>SUM(Q29:Q30)</f>
        <v>1267.8000000000002</v>
      </c>
      <c r="R31" s="15"/>
      <c r="S31" s="11"/>
    </row>
    <row r="32" spans="1:19" ht="18.75" x14ac:dyDescent="0.3">
      <c r="A32" s="24" t="s">
        <v>62</v>
      </c>
      <c r="B32" s="32" t="s">
        <v>66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110.25" x14ac:dyDescent="0.25">
      <c r="A33" s="10" t="s">
        <v>63</v>
      </c>
      <c r="B33" s="5" t="s">
        <v>64</v>
      </c>
      <c r="C33" s="5" t="s">
        <v>37</v>
      </c>
      <c r="D33" s="15">
        <f>E33+F33+G33+H33</f>
        <v>22.3</v>
      </c>
      <c r="E33" s="15"/>
      <c r="F33" s="15"/>
      <c r="G33" s="15">
        <v>22.3</v>
      </c>
      <c r="H33" s="15"/>
      <c r="I33" s="15">
        <f>J33+K33+L33+M33</f>
        <v>22.3</v>
      </c>
      <c r="J33" s="15"/>
      <c r="K33" s="15"/>
      <c r="L33" s="15">
        <v>22.3</v>
      </c>
      <c r="M33" s="15"/>
      <c r="N33" s="15">
        <f>O33+P33+Q33+R33</f>
        <v>22.3</v>
      </c>
      <c r="O33" s="15"/>
      <c r="P33" s="15"/>
      <c r="Q33" s="15">
        <v>22.3</v>
      </c>
      <c r="R33" s="15"/>
      <c r="S33" s="19" t="s">
        <v>85</v>
      </c>
    </row>
    <row r="34" spans="1:19" ht="15.75" x14ac:dyDescent="0.25">
      <c r="A34" s="12"/>
      <c r="B34" s="20" t="s">
        <v>65</v>
      </c>
      <c r="C34" s="9"/>
      <c r="D34" s="23">
        <f>SUM(D33:D33)</f>
        <v>22.3</v>
      </c>
      <c r="E34" s="15"/>
      <c r="F34" s="15"/>
      <c r="G34" s="23">
        <f>SUM(G33:G33)</f>
        <v>22.3</v>
      </c>
      <c r="H34" s="15"/>
      <c r="I34" s="23">
        <f>SUM(I33)</f>
        <v>22.3</v>
      </c>
      <c r="J34" s="15"/>
      <c r="K34" s="15"/>
      <c r="L34" s="23">
        <f>SUM(L33)</f>
        <v>22.3</v>
      </c>
      <c r="M34" s="15"/>
      <c r="N34" s="23">
        <f>SUM(N33)</f>
        <v>22.3</v>
      </c>
      <c r="O34" s="23"/>
      <c r="P34" s="23"/>
      <c r="Q34" s="23">
        <f>SUM(Q33)</f>
        <v>22.3</v>
      </c>
      <c r="R34" s="15"/>
      <c r="S34" s="11"/>
    </row>
    <row r="35" spans="1:19" ht="42.75" customHeight="1" x14ac:dyDescent="0.3">
      <c r="A35" s="24" t="s">
        <v>67</v>
      </c>
      <c r="B35" s="32" t="s">
        <v>68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ht="110.25" x14ac:dyDescent="0.25">
      <c r="A36" s="10" t="s">
        <v>69</v>
      </c>
      <c r="B36" s="5" t="s">
        <v>70</v>
      </c>
      <c r="C36" s="5" t="s">
        <v>37</v>
      </c>
      <c r="D36" s="15">
        <f>E36+F36+G36+H36</f>
        <v>220.3</v>
      </c>
      <c r="E36" s="15"/>
      <c r="F36" s="15"/>
      <c r="G36" s="15">
        <v>220.3</v>
      </c>
      <c r="H36" s="15"/>
      <c r="I36" s="15">
        <f>J36+K36+L36+M36</f>
        <v>220.3</v>
      </c>
      <c r="J36" s="15"/>
      <c r="K36" s="15"/>
      <c r="L36" s="15">
        <v>220.3</v>
      </c>
      <c r="M36" s="15"/>
      <c r="N36" s="15">
        <f>O36+P36+Q36+R36</f>
        <v>220.3</v>
      </c>
      <c r="O36" s="15"/>
      <c r="P36" s="15"/>
      <c r="Q36" s="15">
        <v>220.3</v>
      </c>
      <c r="R36" s="15"/>
      <c r="S36" s="25" t="s">
        <v>85</v>
      </c>
    </row>
    <row r="37" spans="1:19" ht="15.75" x14ac:dyDescent="0.25">
      <c r="A37" s="12"/>
      <c r="B37" s="20" t="s">
        <v>71</v>
      </c>
      <c r="C37" s="9"/>
      <c r="D37" s="23">
        <f>SUM(D36)</f>
        <v>220.3</v>
      </c>
      <c r="E37" s="23"/>
      <c r="F37" s="23"/>
      <c r="G37" s="23">
        <f>SUM(G36)</f>
        <v>220.3</v>
      </c>
      <c r="H37" s="15"/>
      <c r="I37" s="23">
        <f>SUM(I36)</f>
        <v>220.3</v>
      </c>
      <c r="J37" s="15"/>
      <c r="K37" s="15"/>
      <c r="L37" s="23">
        <f>SUM(L36)</f>
        <v>220.3</v>
      </c>
      <c r="M37" s="15"/>
      <c r="N37" s="23">
        <f>SUM(N36)</f>
        <v>220.3</v>
      </c>
      <c r="O37" s="15"/>
      <c r="P37" s="15"/>
      <c r="Q37" s="23">
        <f>SUM(Q36)</f>
        <v>220.3</v>
      </c>
      <c r="R37" s="15"/>
      <c r="S37" s="11"/>
    </row>
    <row r="38" spans="1:19" ht="18.75" customHeight="1" x14ac:dyDescent="0.3">
      <c r="A38" s="24" t="s">
        <v>72</v>
      </c>
      <c r="B38" s="32" t="s">
        <v>73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10.25" x14ac:dyDescent="0.25">
      <c r="A39" s="10" t="s">
        <v>74</v>
      </c>
      <c r="B39" s="25" t="s">
        <v>75</v>
      </c>
      <c r="C39" s="25" t="s">
        <v>37</v>
      </c>
      <c r="D39" s="15">
        <f>E39+F39+G39+H39</f>
        <v>1220.7</v>
      </c>
      <c r="E39" s="15"/>
      <c r="F39" s="15">
        <v>1087</v>
      </c>
      <c r="G39" s="15">
        <v>108.7</v>
      </c>
      <c r="H39" s="15">
        <v>25</v>
      </c>
      <c r="I39" s="15">
        <f>J39+K39+L39+M39</f>
        <v>1220.7</v>
      </c>
      <c r="J39" s="15"/>
      <c r="K39" s="15">
        <v>1087</v>
      </c>
      <c r="L39" s="15">
        <v>108.7</v>
      </c>
      <c r="M39" s="15">
        <v>25</v>
      </c>
      <c r="N39" s="15">
        <f>O39+P39+Q39+R39</f>
        <v>1220.7</v>
      </c>
      <c r="O39" s="15"/>
      <c r="P39" s="15">
        <v>1087</v>
      </c>
      <c r="Q39" s="15">
        <v>108.7</v>
      </c>
      <c r="R39" s="15">
        <v>25</v>
      </c>
      <c r="S39" s="25" t="s">
        <v>85</v>
      </c>
    </row>
    <row r="40" spans="1:19" ht="110.25" x14ac:dyDescent="0.25">
      <c r="A40" s="10" t="s">
        <v>77</v>
      </c>
      <c r="B40" s="25" t="s">
        <v>76</v>
      </c>
      <c r="C40" s="25" t="s">
        <v>37</v>
      </c>
      <c r="D40" s="15">
        <f>E40+F40+G40+H40</f>
        <v>956.2</v>
      </c>
      <c r="E40" s="15"/>
      <c r="F40" s="15">
        <v>910.6</v>
      </c>
      <c r="G40" s="15">
        <v>45.6</v>
      </c>
      <c r="H40" s="15"/>
      <c r="I40" s="15">
        <f>J40+K40+L40+M40</f>
        <v>956.2</v>
      </c>
      <c r="J40" s="15"/>
      <c r="K40" s="15">
        <v>910.6</v>
      </c>
      <c r="L40" s="15">
        <v>45.6</v>
      </c>
      <c r="M40" s="15"/>
      <c r="N40" s="15">
        <f>O40+P40+Q40+R40</f>
        <v>956.2</v>
      </c>
      <c r="O40" s="15"/>
      <c r="P40" s="15">
        <v>910.6</v>
      </c>
      <c r="Q40" s="15">
        <v>45.6</v>
      </c>
      <c r="R40" s="15"/>
      <c r="S40" s="25" t="s">
        <v>85</v>
      </c>
    </row>
    <row r="41" spans="1:19" ht="15.75" x14ac:dyDescent="0.25">
      <c r="A41" s="12"/>
      <c r="B41" s="20" t="s">
        <v>78</v>
      </c>
      <c r="C41" s="9"/>
      <c r="D41" s="23">
        <f>SUM(D39:D40)</f>
        <v>2176.9</v>
      </c>
      <c r="E41" s="23"/>
      <c r="F41" s="23">
        <f>SUM(F39:F40)</f>
        <v>1997.6</v>
      </c>
      <c r="G41" s="23">
        <f>SUM(G39:G40)</f>
        <v>154.30000000000001</v>
      </c>
      <c r="H41" s="23">
        <f>SUM(H39:H40)</f>
        <v>25</v>
      </c>
      <c r="I41" s="23">
        <f>SUM(I39:I40)</f>
        <v>2176.9</v>
      </c>
      <c r="J41" s="23"/>
      <c r="K41" s="23">
        <f>SUM(K39:K40)</f>
        <v>1997.6</v>
      </c>
      <c r="L41" s="23">
        <f>SUM(L39:L40)</f>
        <v>154.30000000000001</v>
      </c>
      <c r="M41" s="23">
        <f>SUM(M39:M40)</f>
        <v>25</v>
      </c>
      <c r="N41" s="23">
        <f>SUM(N39:N40)</f>
        <v>2176.9</v>
      </c>
      <c r="O41" s="23"/>
      <c r="P41" s="23">
        <f>SUM(P39:P40)</f>
        <v>1997.6</v>
      </c>
      <c r="Q41" s="23">
        <f>SUM(Q39:Q40)</f>
        <v>154.30000000000001</v>
      </c>
      <c r="R41" s="23">
        <f>SUM(R39:R40)</f>
        <v>25</v>
      </c>
      <c r="S41" s="11"/>
    </row>
    <row r="42" spans="1:19" ht="18.75" customHeight="1" x14ac:dyDescent="0.3">
      <c r="A42" s="24" t="s">
        <v>79</v>
      </c>
      <c r="B42" s="32" t="s">
        <v>80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spans="1:19" ht="110.25" x14ac:dyDescent="0.25">
      <c r="A43" s="10" t="s">
        <v>82</v>
      </c>
      <c r="B43" s="25" t="s">
        <v>81</v>
      </c>
      <c r="C43" s="25" t="s">
        <v>37</v>
      </c>
      <c r="D43" s="15">
        <f>E43+F43+G43+H43</f>
        <v>3207.8</v>
      </c>
      <c r="E43" s="15"/>
      <c r="F43" s="15"/>
      <c r="G43" s="15">
        <v>3207.8</v>
      </c>
      <c r="H43" s="15"/>
      <c r="I43" s="15">
        <f>J43+K43+L43+M43+M43</f>
        <v>3207.8</v>
      </c>
      <c r="J43" s="15"/>
      <c r="K43" s="15"/>
      <c r="L43" s="15">
        <v>3207.8</v>
      </c>
      <c r="M43" s="15"/>
      <c r="N43" s="15">
        <f>O43+P43+Q43+R43</f>
        <v>3207.8</v>
      </c>
      <c r="O43" s="15"/>
      <c r="P43" s="15"/>
      <c r="Q43" s="15">
        <v>3207.8</v>
      </c>
      <c r="R43" s="15"/>
      <c r="S43" s="25" t="s">
        <v>85</v>
      </c>
    </row>
    <row r="44" spans="1:19" ht="15.75" x14ac:dyDescent="0.25">
      <c r="A44" s="12"/>
      <c r="B44" s="20" t="s">
        <v>83</v>
      </c>
      <c r="C44" s="9"/>
      <c r="D44" s="23">
        <f>SUM(D43)</f>
        <v>3207.8</v>
      </c>
      <c r="E44" s="23"/>
      <c r="F44" s="23"/>
      <c r="G44" s="23">
        <f>SUM(G43)</f>
        <v>3207.8</v>
      </c>
      <c r="H44" s="15"/>
      <c r="I44" s="23">
        <f>SUM(I43)</f>
        <v>3207.8</v>
      </c>
      <c r="J44" s="15"/>
      <c r="K44" s="15"/>
      <c r="L44" s="23">
        <f>SUM(L43)</f>
        <v>3207.8</v>
      </c>
      <c r="M44" s="23"/>
      <c r="N44" s="23">
        <f>SUM(N43)</f>
        <v>3207.8</v>
      </c>
      <c r="O44" s="23"/>
      <c r="P44" s="23"/>
      <c r="Q44" s="23">
        <f>SUM(Q43)</f>
        <v>3207.8</v>
      </c>
      <c r="R44" s="15"/>
      <c r="S44" s="11"/>
    </row>
    <row r="45" spans="1:19" ht="18.75" x14ac:dyDescent="0.3">
      <c r="A45" s="31" t="s">
        <v>84</v>
      </c>
      <c r="B45" s="31"/>
      <c r="C45" s="28"/>
      <c r="D45" s="29">
        <f>D44+D37+D34+D31+D27+D16+D41</f>
        <v>72990.299999999988</v>
      </c>
      <c r="E45" s="29"/>
      <c r="F45" s="29">
        <f>F41+F31+F16+F27</f>
        <v>21546.5</v>
      </c>
      <c r="G45" s="29">
        <f>G16+G27+G31+G34+G37+G41+G44</f>
        <v>51418.800000000017</v>
      </c>
      <c r="H45" s="29">
        <f>H41</f>
        <v>25</v>
      </c>
      <c r="I45" s="29">
        <f>I16+I27+I31+I34+I37+I41+I44</f>
        <v>72990.3</v>
      </c>
      <c r="J45" s="29"/>
      <c r="K45" s="29">
        <f>K41+K31+K27+K16</f>
        <v>21546.5</v>
      </c>
      <c r="L45" s="29">
        <f>L44+L41+L37+L34+L31+L27+L16</f>
        <v>51418.8</v>
      </c>
      <c r="M45" s="29">
        <v>25</v>
      </c>
      <c r="N45" s="29">
        <f>N44+N41+N37+N34+N31+N27+N16</f>
        <v>45940.700000000004</v>
      </c>
      <c r="O45" s="29"/>
      <c r="P45" s="29">
        <f>P41+P31+P27+P16</f>
        <v>20998.199999999997</v>
      </c>
      <c r="Q45" s="29">
        <f>Q44+Q41+Q37+Q34+Q31+Q27+Q16</f>
        <v>24917.5</v>
      </c>
      <c r="R45" s="29">
        <v>25</v>
      </c>
      <c r="S45" s="30"/>
    </row>
    <row r="46" spans="1:19" ht="15.75" x14ac:dyDescent="0.25">
      <c r="A46" s="8"/>
      <c r="B46" s="1"/>
      <c r="C46" s="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9" ht="15.75" x14ac:dyDescent="0.25">
      <c r="A47" s="8" t="s">
        <v>88</v>
      </c>
      <c r="B47" s="1"/>
      <c r="C47" s="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9" ht="15.75" x14ac:dyDescent="0.25">
      <c r="A48" s="8"/>
      <c r="B48" s="1"/>
      <c r="C48" s="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 ht="15.75" x14ac:dyDescent="0.25">
      <c r="A49" s="8" t="s">
        <v>89</v>
      </c>
      <c r="B49" s="1"/>
      <c r="C49" s="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 ht="15.75" x14ac:dyDescent="0.25">
      <c r="A50" s="8"/>
      <c r="B50" s="1"/>
      <c r="C50" s="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5.75" x14ac:dyDescent="0.25">
      <c r="A51" s="8"/>
      <c r="B51" s="1"/>
      <c r="C51" s="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 ht="15.75" x14ac:dyDescent="0.25">
      <c r="A52" s="8"/>
      <c r="B52" s="1"/>
      <c r="C52" s="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ht="15.75" x14ac:dyDescent="0.25">
      <c r="A53" s="8"/>
      <c r="B53" s="1"/>
      <c r="C53" s="1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15.75" x14ac:dyDescent="0.25">
      <c r="A54" s="8"/>
      <c r="B54" s="1"/>
      <c r="C54" s="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1:18" ht="15.75" x14ac:dyDescent="0.25">
      <c r="A55" s="8"/>
      <c r="B55" s="1"/>
      <c r="C55" s="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 ht="15.75" x14ac:dyDescent="0.25">
      <c r="A56" s="8"/>
      <c r="B56" s="1"/>
      <c r="C56" s="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18" ht="15.75" x14ac:dyDescent="0.25">
      <c r="A57" s="8"/>
      <c r="B57" s="1"/>
      <c r="C57" s="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18" ht="15.75" x14ac:dyDescent="0.25">
      <c r="A58" s="8"/>
      <c r="B58" s="1"/>
      <c r="C58" s="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1:18" ht="15.75" x14ac:dyDescent="0.25">
      <c r="A59" s="8"/>
      <c r="B59" s="1"/>
      <c r="C59" s="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8" ht="15.75" x14ac:dyDescent="0.25">
      <c r="A60" s="8"/>
      <c r="B60" s="1"/>
      <c r="C60" s="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15.75" x14ac:dyDescent="0.25">
      <c r="A61" s="8"/>
      <c r="B61" s="1"/>
      <c r="C61" s="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1:18" ht="15.75" x14ac:dyDescent="0.25">
      <c r="A62" s="8"/>
      <c r="B62" s="1"/>
      <c r="C62" s="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1:18" ht="15.75" x14ac:dyDescent="0.25">
      <c r="A63" s="8"/>
      <c r="B63" s="1"/>
      <c r="C63" s="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 ht="15.75" x14ac:dyDescent="0.25">
      <c r="A64" s="8"/>
      <c r="B64" s="1"/>
      <c r="C64" s="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 ht="15.75" x14ac:dyDescent="0.25">
      <c r="A65" s="8"/>
      <c r="B65" s="1"/>
      <c r="C65" s="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ht="15.75" x14ac:dyDescent="0.25">
      <c r="A66" s="8"/>
      <c r="B66" s="1"/>
      <c r="C66" s="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ht="15.75" x14ac:dyDescent="0.25">
      <c r="A67" s="8"/>
      <c r="B67" s="1"/>
      <c r="C67" s="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15.75" x14ac:dyDescent="0.25">
      <c r="A68" s="8"/>
      <c r="B68" s="1"/>
      <c r="C68" s="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 ht="15.75" x14ac:dyDescent="0.25">
      <c r="A69" s="8"/>
      <c r="B69" s="1"/>
      <c r="C69" s="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ht="15.75" x14ac:dyDescent="0.25">
      <c r="A70" s="8"/>
      <c r="B70" s="1"/>
      <c r="C70" s="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ht="15.75" x14ac:dyDescent="0.25">
      <c r="A71" s="8"/>
      <c r="B71" s="1"/>
      <c r="C71" s="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ht="15.75" x14ac:dyDescent="0.25">
      <c r="A72" s="8"/>
      <c r="B72" s="1"/>
      <c r="C72" s="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ht="15.75" x14ac:dyDescent="0.25">
      <c r="A73" s="8"/>
      <c r="B73" s="1"/>
      <c r="C73" s="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18" ht="15.75" x14ac:dyDescent="0.25">
      <c r="A74" s="8"/>
      <c r="B74" s="1"/>
      <c r="C74" s="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18" ht="15.75" x14ac:dyDescent="0.25">
      <c r="A75" s="8"/>
      <c r="B75" s="1"/>
      <c r="C75" s="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18" ht="15.75" x14ac:dyDescent="0.25">
      <c r="A76" s="8"/>
      <c r="B76" s="1"/>
      <c r="C76" s="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18" ht="15.75" x14ac:dyDescent="0.25">
      <c r="A77" s="8"/>
      <c r="B77" s="1"/>
      <c r="C77" s="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ht="15.75" x14ac:dyDescent="0.25">
      <c r="A78" s="8"/>
      <c r="B78" s="1"/>
      <c r="C78" s="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 ht="15.75" x14ac:dyDescent="0.25">
      <c r="A79" s="8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x14ac:dyDescent="0.25">
      <c r="A80" s="8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x14ac:dyDescent="0.25">
      <c r="A81" s="8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x14ac:dyDescent="0.25">
      <c r="A82" s="8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x14ac:dyDescent="0.25">
      <c r="A83" s="8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x14ac:dyDescent="0.25">
      <c r="A84" s="8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x14ac:dyDescent="0.25">
      <c r="A85" s="8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x14ac:dyDescent="0.25">
      <c r="A86" s="8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x14ac:dyDescent="0.25">
      <c r="A87" s="8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8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x14ac:dyDescent="0.25">
      <c r="A89" s="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x14ac:dyDescent="0.25">
      <c r="A90" s="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x14ac:dyDescent="0.25">
      <c r="A91" s="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x14ac:dyDescent="0.25">
      <c r="A92" s="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x14ac:dyDescent="0.25">
      <c r="A93" s="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x14ac:dyDescent="0.25">
      <c r="A94" s="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x14ac:dyDescent="0.25">
      <c r="A95" s="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x14ac:dyDescent="0.25">
      <c r="A96" s="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x14ac:dyDescent="0.25">
      <c r="A97" s="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x14ac:dyDescent="0.25">
      <c r="A98" s="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x14ac:dyDescent="0.25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x14ac:dyDescent="0.25">
      <c r="A100" s="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x14ac:dyDescent="0.25">
      <c r="A101" s="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x14ac:dyDescent="0.25">
      <c r="A102" s="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x14ac:dyDescent="0.25">
      <c r="A103" s="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x14ac:dyDescent="0.25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x14ac:dyDescent="0.25">
      <c r="A105" s="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x14ac:dyDescent="0.25">
      <c r="A106" s="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x14ac:dyDescent="0.25">
      <c r="A107" s="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x14ac:dyDescent="0.25">
      <c r="A108" s="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x14ac:dyDescent="0.25">
      <c r="A109" s="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</sheetData>
  <mergeCells count="25">
    <mergeCell ref="S5:S7"/>
    <mergeCell ref="B9:S9"/>
    <mergeCell ref="B17:S17"/>
    <mergeCell ref="I5:M5"/>
    <mergeCell ref="I6:I7"/>
    <mergeCell ref="J6:M6"/>
    <mergeCell ref="N5:R5"/>
    <mergeCell ref="N6:N7"/>
    <mergeCell ref="O6:R6"/>
    <mergeCell ref="E6:H6"/>
    <mergeCell ref="A1:R1"/>
    <mergeCell ref="A2:R2"/>
    <mergeCell ref="A3:R3"/>
    <mergeCell ref="A4:R4"/>
    <mergeCell ref="D5:H5"/>
    <mergeCell ref="A5:A7"/>
    <mergeCell ref="B5:B7"/>
    <mergeCell ref="C5:C7"/>
    <mergeCell ref="D6:D7"/>
    <mergeCell ref="A45:B45"/>
    <mergeCell ref="B28:S28"/>
    <mergeCell ref="B32:S32"/>
    <mergeCell ref="B35:S35"/>
    <mergeCell ref="B38:S38"/>
    <mergeCell ref="B42:S42"/>
  </mergeCells>
  <pageMargins left="0.39370078740157483" right="0.11811023622047245" top="0.35433070866141736" bottom="0.15748031496062992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Buhgalter</cp:lastModifiedBy>
  <cp:lastPrinted>2018-03-02T12:44:45Z</cp:lastPrinted>
  <dcterms:created xsi:type="dcterms:W3CDTF">2018-02-27T08:17:15Z</dcterms:created>
  <dcterms:modified xsi:type="dcterms:W3CDTF">2018-03-02T12:44:49Z</dcterms:modified>
</cp:coreProperties>
</file>