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6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4" i="1" l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C54" i="1"/>
  <c r="Q53" i="1"/>
  <c r="P53" i="1"/>
  <c r="O53" i="1"/>
  <c r="N53" i="1"/>
  <c r="M53" i="1"/>
  <c r="L53" i="1"/>
  <c r="K53" i="1"/>
  <c r="J53" i="1"/>
  <c r="I53" i="1"/>
  <c r="G53" i="1"/>
  <c r="F53" i="1"/>
  <c r="E53" i="1"/>
  <c r="D53" i="1"/>
  <c r="C53" i="1"/>
  <c r="M52" i="1"/>
  <c r="H52" i="1"/>
  <c r="H53" i="1" s="1"/>
  <c r="C52" i="1"/>
  <c r="Q50" i="1"/>
  <c r="P50" i="1"/>
  <c r="O50" i="1"/>
  <c r="N50" i="1"/>
  <c r="M50" i="1"/>
  <c r="L50" i="1"/>
  <c r="K50" i="1"/>
  <c r="J50" i="1"/>
  <c r="I50" i="1"/>
  <c r="G50" i="1"/>
  <c r="F50" i="1"/>
  <c r="E50" i="1"/>
  <c r="D50" i="1"/>
  <c r="C50" i="1"/>
  <c r="M49" i="1"/>
  <c r="H49" i="1"/>
  <c r="H50" i="1" s="1"/>
  <c r="C49" i="1"/>
  <c r="D47" i="1"/>
  <c r="E47" i="1"/>
  <c r="F47" i="1"/>
  <c r="G47" i="1"/>
  <c r="I47" i="1"/>
  <c r="J47" i="1"/>
  <c r="K47" i="1"/>
  <c r="L47" i="1"/>
  <c r="N47" i="1"/>
  <c r="O47" i="1"/>
  <c r="P47" i="1"/>
  <c r="Q47" i="1"/>
  <c r="Q44" i="1"/>
  <c r="P44" i="1"/>
  <c r="O44" i="1"/>
  <c r="N44" i="1"/>
  <c r="L44" i="1"/>
  <c r="K44" i="1"/>
  <c r="J44" i="1"/>
  <c r="I44" i="1"/>
  <c r="G44" i="1"/>
  <c r="F44" i="1"/>
  <c r="E44" i="1"/>
  <c r="D44" i="1"/>
  <c r="D39" i="1"/>
  <c r="E39" i="1"/>
  <c r="F39" i="1"/>
  <c r="G39" i="1"/>
  <c r="I39" i="1"/>
  <c r="J39" i="1"/>
  <c r="K39" i="1"/>
  <c r="L39" i="1"/>
  <c r="N39" i="1"/>
  <c r="O39" i="1"/>
  <c r="P39" i="1"/>
  <c r="Q39" i="1"/>
  <c r="C39" i="1"/>
  <c r="M38" i="1"/>
  <c r="H38" i="1"/>
  <c r="C38" i="1"/>
  <c r="M37" i="1"/>
  <c r="H37" i="1"/>
  <c r="C37" i="1"/>
  <c r="M36" i="1"/>
  <c r="H36" i="1"/>
  <c r="H39" i="1" s="1"/>
  <c r="C36" i="1"/>
  <c r="O34" i="1"/>
  <c r="J34" i="1"/>
  <c r="M42" i="1"/>
  <c r="H42" i="1"/>
  <c r="C42" i="1"/>
  <c r="M41" i="1"/>
  <c r="H41" i="1"/>
  <c r="C41" i="1"/>
  <c r="M33" i="1"/>
  <c r="H33" i="1"/>
  <c r="C33" i="1"/>
  <c r="M32" i="1"/>
  <c r="H32" i="1"/>
  <c r="C32" i="1"/>
  <c r="M31" i="1"/>
  <c r="H31" i="1"/>
  <c r="C31" i="1"/>
  <c r="D29" i="1"/>
  <c r="D34" i="1" s="1"/>
  <c r="E29" i="1"/>
  <c r="E34" i="1" s="1"/>
  <c r="F29" i="1"/>
  <c r="F34" i="1" s="1"/>
  <c r="G29" i="1"/>
  <c r="G34" i="1" s="1"/>
  <c r="I29" i="1"/>
  <c r="I34" i="1" s="1"/>
  <c r="J29" i="1"/>
  <c r="K29" i="1"/>
  <c r="K34" i="1" s="1"/>
  <c r="L29" i="1"/>
  <c r="L34" i="1" s="1"/>
  <c r="N29" i="1"/>
  <c r="N34" i="1" s="1"/>
  <c r="O29" i="1"/>
  <c r="P29" i="1"/>
  <c r="P34" i="1" s="1"/>
  <c r="Q29" i="1"/>
  <c r="Q34" i="1" s="1"/>
  <c r="H25" i="1"/>
  <c r="S50" i="1" l="1"/>
  <c r="S41" i="1"/>
  <c r="S52" i="1"/>
  <c r="S49" i="1"/>
  <c r="M39" i="1"/>
  <c r="S39" i="1" s="1"/>
  <c r="S38" i="1"/>
  <c r="S37" i="1"/>
  <c r="S36" i="1"/>
  <c r="S33" i="1"/>
  <c r="S42" i="1"/>
  <c r="S32" i="1"/>
  <c r="S31" i="1"/>
  <c r="M15" i="1" l="1"/>
  <c r="H15" i="1"/>
  <c r="C15" i="1"/>
  <c r="M14" i="1"/>
  <c r="H14" i="1"/>
  <c r="C14" i="1"/>
  <c r="C11" i="1"/>
  <c r="S14" i="1" l="1"/>
  <c r="S15" i="1"/>
  <c r="H46" i="1"/>
  <c r="H47" i="1" s="1"/>
  <c r="C46" i="1"/>
  <c r="C47" i="1" s="1"/>
  <c r="C43" i="1"/>
  <c r="C44" i="1" s="1"/>
  <c r="H43" i="1"/>
  <c r="H44" i="1" s="1"/>
  <c r="M43" i="1"/>
  <c r="M44" i="1" s="1"/>
  <c r="M46" i="1"/>
  <c r="M47" i="1" s="1"/>
  <c r="S47" i="1" l="1"/>
  <c r="S44" i="1"/>
  <c r="S43" i="1"/>
  <c r="S46" i="1"/>
  <c r="H28" i="1" l="1"/>
  <c r="M27" i="1"/>
  <c r="M28" i="1"/>
  <c r="H27" i="1"/>
  <c r="C27" i="1"/>
  <c r="C28" i="1"/>
  <c r="M25" i="1"/>
  <c r="C25" i="1"/>
  <c r="H11" i="1"/>
  <c r="M21" i="1"/>
  <c r="P22" i="1"/>
  <c r="O22" i="1"/>
  <c r="N22" i="1"/>
  <c r="K22" i="1"/>
  <c r="J22" i="1"/>
  <c r="I22" i="1"/>
  <c r="G22" i="1"/>
  <c r="F22" i="1"/>
  <c r="E22" i="1"/>
  <c r="D22" i="1"/>
  <c r="S25" i="1" l="1"/>
  <c r="S28" i="1"/>
  <c r="S27" i="1"/>
  <c r="H21" i="1"/>
  <c r="S21" i="1" s="1"/>
  <c r="C21" i="1"/>
  <c r="M20" i="1"/>
  <c r="H20" i="1"/>
  <c r="C20" i="1"/>
  <c r="M19" i="1"/>
  <c r="H19" i="1"/>
  <c r="C19" i="1"/>
  <c r="M13" i="1"/>
  <c r="H13" i="1"/>
  <c r="C13" i="1"/>
  <c r="M12" i="1"/>
  <c r="H12" i="1"/>
  <c r="C12" i="1"/>
  <c r="M11" i="1"/>
  <c r="S11" i="1" s="1"/>
  <c r="H24" i="1"/>
  <c r="M16" i="1"/>
  <c r="S12" i="1" l="1"/>
  <c r="S13" i="1"/>
  <c r="S19" i="1"/>
  <c r="S20" i="1"/>
  <c r="C22" i="1"/>
  <c r="M22" i="1"/>
  <c r="H22" i="1"/>
  <c r="L22" i="1"/>
  <c r="Q22" i="1"/>
  <c r="J17" i="1"/>
  <c r="M26" i="1" l="1"/>
  <c r="C26" i="1"/>
  <c r="C24" i="1"/>
  <c r="M24" i="1"/>
  <c r="C16" i="1"/>
  <c r="C17" i="1" s="1"/>
  <c r="H16" i="1"/>
  <c r="S16" i="1" s="1"/>
  <c r="D17" i="1"/>
  <c r="E17" i="1"/>
  <c r="F17" i="1"/>
  <c r="G17" i="1"/>
  <c r="I17" i="1"/>
  <c r="K17" i="1"/>
  <c r="L17" i="1"/>
  <c r="N17" i="1"/>
  <c r="O17" i="1"/>
  <c r="P17" i="1"/>
  <c r="Q17" i="1"/>
  <c r="H26" i="1"/>
  <c r="H29" i="1" s="1"/>
  <c r="H34" i="1" s="1"/>
  <c r="C29" i="1" l="1"/>
  <c r="C34" i="1" s="1"/>
  <c r="M29" i="1"/>
  <c r="M34" i="1" s="1"/>
  <c r="S34" i="1" s="1"/>
  <c r="S24" i="1"/>
  <c r="S26" i="1"/>
  <c r="M17" i="1"/>
  <c r="H17" i="1"/>
  <c r="S17" i="1" l="1"/>
  <c r="S22" i="1"/>
  <c r="S54" i="1" l="1"/>
  <c r="S29" i="1"/>
</calcChain>
</file>

<file path=xl/sharedStrings.xml><?xml version="1.0" encoding="utf-8"?>
<sst xmlns="http://schemas.openxmlformats.org/spreadsheetml/2006/main" count="114" uniqueCount="73">
  <si>
    <t>Мероприятия, входящие в план мероприятий программы</t>
  </si>
  <si>
    <t>Всего</t>
  </si>
  <si>
    <t>Федеральный бюджет</t>
  </si>
  <si>
    <t>Областной бюджет</t>
  </si>
  <si>
    <t>Местный бюджет</t>
  </si>
  <si>
    <t>Прочие</t>
  </si>
  <si>
    <t>В том числе:</t>
  </si>
  <si>
    <t>(тыс.руб.)</t>
  </si>
  <si>
    <t>о реализации мероприятий муниципальной программы</t>
  </si>
  <si>
    <t>О Т Ч Е Т</t>
  </si>
  <si>
    <t>Соисполнитель/ участник мероприятия</t>
  </si>
  <si>
    <t>Выполнено на отчетную дату ( нарастающим итогом) тыс. руб.</t>
  </si>
  <si>
    <t>Результат выполнения/ причины не выполнения</t>
  </si>
  <si>
    <t>Исполнение %</t>
  </si>
  <si>
    <t>прочие</t>
  </si>
  <si>
    <t>Итого по программе</t>
  </si>
  <si>
    <t>выполнено</t>
  </si>
  <si>
    <t>мероприятие выполнено</t>
  </si>
  <si>
    <t>выполнена</t>
  </si>
  <si>
    <t xml:space="preserve">мероприятие выполнено </t>
  </si>
  <si>
    <t>Глава администрации</t>
  </si>
  <si>
    <t>мероприятие   выполнено</t>
  </si>
  <si>
    <t xml:space="preserve">мероприятие   выполнено </t>
  </si>
  <si>
    <t>мероприятие  выполнено</t>
  </si>
  <si>
    <r>
      <rPr>
        <b/>
        <sz val="14"/>
        <color theme="1"/>
        <rFont val="Times New Roman"/>
        <family val="1"/>
        <charset val="204"/>
      </rPr>
      <t>за 2022 год</t>
    </r>
    <r>
      <rPr>
        <sz val="14"/>
        <color theme="1"/>
        <rFont val="Times New Roman"/>
        <family val="1"/>
        <charset val="204"/>
      </rPr>
      <t xml:space="preserve"> (нарастающим итогом)</t>
    </r>
  </si>
  <si>
    <t>Объем финансирования                                                                                     План на 2022год</t>
  </si>
  <si>
    <t>Объем финансирования                                                                                     Факт 2022 года</t>
  </si>
  <si>
    <t xml:space="preserve">Итого </t>
  </si>
  <si>
    <t>Итого</t>
  </si>
  <si>
    <t>Расходы на содержание муниципальных казенных учреждений культуры     ( 00200)</t>
  </si>
  <si>
    <t>Расходы на содержание   муниципальных казенных учреждений  библиотек     ( 00210)</t>
  </si>
  <si>
    <t>Расходы на организацию и проведение культурно-массовых мероприятий ( 01720)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</si>
  <si>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 S0360)</t>
  </si>
  <si>
    <t>Расходы на мероприятия по капитальному ремонту многоквартирных домов    (  02310)</t>
  </si>
  <si>
    <t>Расходы на прочие мероприятия в области жилищно-коммунального хозяйства(  01510)</t>
  </si>
  <si>
    <t>"Комплексное развитие территории Дзержинского сельского поселения"</t>
  </si>
  <si>
    <t>мероприятие выполнено не в полном объеме, остаток средств возвращен</t>
  </si>
  <si>
    <t>ИТОГО 14.4.01.00000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</si>
  <si>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(00130)</t>
  </si>
  <si>
    <t>Расходы на организацию и проведение спортивных мероприятий ( 01740)</t>
  </si>
  <si>
    <t xml:space="preserve">                Муниципальная программа Дзержинского сельского поселения Лужского муниципального района"Комплексное развитие Дзержинского сельского поселения на 2022 год и на плановый период 2022-2023 годы"          Комплекс процессных мероприятий "Развитие культуры, физической культуры,спорта и молодежной политики (14 4 01)</t>
  </si>
  <si>
    <t xml:space="preserve">                           Комплекс процессных мероприятий «Обеспечение качественным жильем граждан на территории Дзержинского сельского поселения" (14 4 02)</t>
  </si>
  <si>
    <t>мероприятие не выполнено в полном объеме</t>
  </si>
  <si>
    <t xml:space="preserve">мероприятие  выполнено </t>
  </si>
  <si>
    <t>Расходы за счет средств резервного фонда Правительства ЛО (72120)</t>
  </si>
  <si>
    <t>Расходы на прочие мероприятия в области жилищно-коммунального хозяйства ( 01510)</t>
  </si>
  <si>
    <t xml:space="preserve">мероприятие не выполнено </t>
  </si>
  <si>
    <t xml:space="preserve">Комплексы процессных мероприятий "Поддержание устойчивой работы объектов жилищно-коммунальной и инженерной инфраструктуры и благоустройству Дзержинского сельского поселения (14.4.03)                                                                      </t>
  </si>
  <si>
    <t>Расходы на мероприятия по учету и обслуживанию уличного освещения поселения (01600)</t>
  </si>
  <si>
    <t xml:space="preserve">Расходы на прочие мероприятия по благоустройству поселений          ( 01620)   </t>
  </si>
  <si>
    <t>Расходы на озеленение территории поселения       (01630)</t>
  </si>
  <si>
    <t>Расходы на реализацию мероприятий по борьбе с борщевиком Сосновского              (03020)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</si>
  <si>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области"(S4660)</t>
  </si>
  <si>
    <t>Расходы 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 муниципальных образований Ленинградской области" (S4770)</t>
  </si>
  <si>
    <t>Расходы на поддержку развития общественной инфраструктуры муниципального значения (S4840)</t>
  </si>
  <si>
    <t>Расходы на мероприятия по оборудованию и ремонту контейнерных площадок (01610)</t>
  </si>
  <si>
    <t>Расходы на организациюи содержание мест захоронения(01640)</t>
  </si>
  <si>
    <t>Комплексы процессных мероприятий "Устойчивое общественное развитие в Дзержинском сельском поселении" (14.4.04)</t>
  </si>
  <si>
    <t>Комплексы процессных мероприятий "Содержание и ремонт автомомбильных дорог общего пользования местного значения" (14.4.05)</t>
  </si>
  <si>
    <t>Расходы на мероприятия по обслуживанию и содержанию автомобильных дорог местного значения (01150)</t>
  </si>
  <si>
    <t>Расходы на проведение инвентаризации и оформление технических и кадастровых паспортов дорог местного значения (01160)</t>
  </si>
  <si>
    <t>Расходы на мероприятия по капитальному ремонту и ремонту автомобильных дорог общего пользования местного значения (01650)</t>
  </si>
  <si>
    <t>Комплексы процессных мероприятий "Охрана окружающей среды Дзержинского сельского поселения" (14.4.06)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</si>
  <si>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 (01920)</t>
  </si>
  <si>
    <t>Комплексы процессных мероприятий "Безопасность Дзержинского сельского поселения" (14.4.07)</t>
  </si>
  <si>
    <t>Расходы на мероприятия по укреплению пожарной безопасности на территории поселений (01220)</t>
  </si>
  <si>
    <t>мероприятие  не выполнено в полном объеме</t>
  </si>
  <si>
    <t>Комплексы процессных мероприятий "Развитие муниципальной службы Дзержинского сельского поселения" (14.4.08)</t>
  </si>
  <si>
    <t>Расходы на профессиональную переподготовку и повышение квалификации муниципальных служащих (01780)</t>
  </si>
  <si>
    <t>Мероприятия,направленные на достижение цели федерального проекта "Благоустройство сельских территорий" "Развитие муниципальной службы Дзержинского сельского поселения" (14.8.04)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</si>
  <si>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области(S4310)</t>
  </si>
  <si>
    <t>М.П.Курчанов</t>
  </si>
  <si>
    <t>Исполнитель:Николаева Наталья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</si>
</sst>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 shrinkToFit="1"/>
    </xf>
    <xf numFmtId="164" fontId="3" fillId="0" borderId="0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 shrinkToFit="1"/>
    </xf>
    <xf numFmtId="165" fontId="1" fillId="0" borderId="1" xfId="0" applyNumberFormat="1" applyFont="1" applyBorder="1" applyAlignment="1">
      <alignment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wrapText="1" shrinkToFit="1"/>
    </xf>
    <xf numFmtId="0" fontId="3" fillId="0" borderId="0" xfId="0" applyFont="1" applyAlignment="1">
      <alignment wrapText="1" shrinkToFi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165" fontId="3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 shrinkToFi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 shrinkToFit="1"/>
    </xf>
    <xf numFmtId="164" fontId="9" fillId="0" borderId="1" xfId="0" applyNumberFormat="1" applyFont="1" applyBorder="1" applyAlignment="1">
      <alignment horizontal="center" vertical="center" wrapText="1" shrinkToFit="1"/>
    </xf>
    <xf numFmtId="165" fontId="9" fillId="0" borderId="1" xfId="0" applyNumberFormat="1" applyFont="1" applyBorder="1" applyAlignment="1">
      <alignment wrapText="1" shrinkToFit="1"/>
    </xf>
    <xf numFmtId="164" fontId="8" fillId="0" borderId="1" xfId="0" applyNumberFormat="1" applyFont="1" applyBorder="1" applyAlignment="1">
      <alignment horizontal="center" vertical="center" wrapText="1" shrinkToFit="1"/>
    </xf>
    <xf numFmtId="164" fontId="10" fillId="0" borderId="1" xfId="0" applyNumberFormat="1" applyFont="1" applyBorder="1" applyAlignment="1">
      <alignment horizontal="center" vertical="center" wrapText="1" shrinkToFit="1"/>
    </xf>
    <xf numFmtId="0" fontId="11" fillId="0" borderId="0" xfId="0" applyFont="1"/>
    <xf numFmtId="164" fontId="10" fillId="2" borderId="1" xfId="0" applyNumberFormat="1" applyFont="1" applyFill="1" applyBorder="1" applyAlignment="1">
      <alignment horizontal="center" vertical="center" wrapText="1" shrinkToFit="1"/>
    </xf>
    <xf numFmtId="164" fontId="3" fillId="2" borderId="6" xfId="0" applyNumberFormat="1" applyFont="1" applyFill="1" applyBorder="1" applyAlignment="1">
      <alignment horizontal="center" vertical="center" wrapText="1" shrinkToFit="1"/>
    </xf>
    <xf numFmtId="164" fontId="6" fillId="2" borderId="6" xfId="0" applyNumberFormat="1" applyFont="1" applyFill="1" applyBorder="1" applyAlignment="1">
      <alignment horizontal="center" vertical="center" wrapText="1" shrinkToFit="1"/>
    </xf>
    <xf numFmtId="165" fontId="1" fillId="0" borderId="6" xfId="0" applyNumberFormat="1" applyFont="1" applyBorder="1" applyAlignment="1">
      <alignment vertical="center" wrapText="1" shrinkToFit="1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 shrinkToFit="1"/>
    </xf>
    <xf numFmtId="165" fontId="1" fillId="0" borderId="8" xfId="0" applyNumberFormat="1" applyFont="1" applyBorder="1"/>
    <xf numFmtId="0" fontId="6" fillId="2" borderId="6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vertical="center" wrapText="1" shrinkToFit="1"/>
    </xf>
    <xf numFmtId="164" fontId="1" fillId="0" borderId="8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 shrinkToFit="1"/>
    </xf>
    <xf numFmtId="0" fontId="12" fillId="0" borderId="12" xfId="0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top" wrapText="1" shrinkToFit="1"/>
    </xf>
    <xf numFmtId="0" fontId="1" fillId="0" borderId="7" xfId="0" applyFont="1" applyBorder="1" applyAlignment="1">
      <alignment horizontal="center" vertical="top" wrapText="1" shrinkToFit="1"/>
    </xf>
    <xf numFmtId="0" fontId="1" fillId="0" borderId="8" xfId="0" applyFont="1" applyBorder="1" applyAlignment="1">
      <alignment horizontal="center" vertical="top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view="pageLayout" topLeftCell="A51" zoomScale="80" zoomScalePageLayoutView="80" workbookViewId="0">
      <selection activeCell="H57" sqref="H57"/>
    </sheetView>
  </sheetViews>
  <sheetFormatPr defaultColWidth="9.140625" defaultRowHeight="15.75" x14ac:dyDescent="0.25"/>
  <cols>
    <col min="1" max="1" width="23.140625" style="1" customWidth="1"/>
    <col min="2" max="2" width="7" style="1" customWidth="1"/>
    <col min="3" max="3" width="9.140625" style="1"/>
    <col min="4" max="4" width="8.7109375" style="1" customWidth="1"/>
    <col min="5" max="5" width="10.42578125" style="1" customWidth="1"/>
    <col min="6" max="6" width="9.140625" style="1"/>
    <col min="7" max="7" width="9" style="1" customWidth="1"/>
    <col min="8" max="8" width="10.140625" style="1" customWidth="1"/>
    <col min="9" max="9" width="8" style="1" customWidth="1"/>
    <col min="10" max="10" width="9.5703125" style="1" customWidth="1"/>
    <col min="11" max="11" width="10.140625" style="1" customWidth="1"/>
    <col min="12" max="12" width="8.140625" style="1" customWidth="1"/>
    <col min="13" max="13" width="10.5703125" style="1" customWidth="1"/>
    <col min="14" max="14" width="9.28515625" style="1" customWidth="1"/>
    <col min="15" max="15" width="10.140625" style="1" customWidth="1"/>
    <col min="16" max="16" width="8.5703125" style="1" customWidth="1"/>
    <col min="17" max="17" width="8" style="1" customWidth="1"/>
    <col min="18" max="18" width="14.85546875" style="1" customWidth="1"/>
    <col min="19" max="19" width="6.140625" style="1" customWidth="1"/>
    <col min="20" max="16384" width="9.140625" style="1"/>
  </cols>
  <sheetData>
    <row r="1" spans="1:31" ht="18.75" x14ac:dyDescent="0.3">
      <c r="A1" s="20"/>
      <c r="B1" s="63" t="s">
        <v>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20"/>
      <c r="N1" s="20"/>
      <c r="O1" s="20"/>
      <c r="P1" s="20"/>
      <c r="Q1" s="20"/>
      <c r="R1" s="20"/>
    </row>
    <row r="2" spans="1:31" ht="18.75" x14ac:dyDescent="0.3">
      <c r="A2" s="20"/>
      <c r="B2" s="63" t="s">
        <v>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20"/>
      <c r="N2" s="20"/>
      <c r="O2" s="20"/>
      <c r="P2" s="20"/>
      <c r="Q2" s="20"/>
      <c r="R2" s="20"/>
    </row>
    <row r="3" spans="1:31" ht="18.75" x14ac:dyDescent="0.3">
      <c r="A3" s="20"/>
      <c r="B3" s="63" t="s">
        <v>35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0"/>
      <c r="N3" s="20"/>
      <c r="O3" s="20"/>
      <c r="P3" s="20"/>
      <c r="Q3" s="20"/>
      <c r="R3" s="20"/>
    </row>
    <row r="4" spans="1:31" ht="18.75" x14ac:dyDescent="0.3">
      <c r="A4" s="21"/>
      <c r="B4" s="64" t="s">
        <v>24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21"/>
      <c r="N4" s="21"/>
      <c r="O4" s="21"/>
      <c r="P4" s="21"/>
      <c r="Q4" s="21"/>
      <c r="R4" s="21"/>
    </row>
    <row r="5" spans="1:31" x14ac:dyDescent="0.25">
      <c r="P5" s="17" t="s">
        <v>7</v>
      </c>
      <c r="Q5" s="22"/>
      <c r="R5" s="22"/>
    </row>
    <row r="6" spans="1:31" ht="62.25" customHeight="1" x14ac:dyDescent="0.25">
      <c r="A6" s="81" t="s">
        <v>0</v>
      </c>
      <c r="B6" s="19" t="s">
        <v>10</v>
      </c>
      <c r="C6" s="65" t="s">
        <v>25</v>
      </c>
      <c r="D6" s="65"/>
      <c r="E6" s="65"/>
      <c r="F6" s="65"/>
      <c r="G6" s="65"/>
      <c r="H6" s="65" t="s">
        <v>26</v>
      </c>
      <c r="I6" s="65"/>
      <c r="J6" s="65"/>
      <c r="K6" s="65"/>
      <c r="L6" s="65"/>
      <c r="M6" s="72" t="s">
        <v>11</v>
      </c>
      <c r="N6" s="73"/>
      <c r="O6" s="73"/>
      <c r="P6" s="73"/>
      <c r="Q6" s="74"/>
      <c r="R6" s="69" t="s">
        <v>12</v>
      </c>
      <c r="S6" s="66" t="s">
        <v>13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customHeight="1" x14ac:dyDescent="0.25">
      <c r="A7" s="81"/>
      <c r="B7" s="19"/>
      <c r="C7" s="65" t="s">
        <v>1</v>
      </c>
      <c r="D7" s="65" t="s">
        <v>6</v>
      </c>
      <c r="E7" s="65"/>
      <c r="F7" s="65"/>
      <c r="G7" s="65"/>
      <c r="H7" s="65" t="s">
        <v>1</v>
      </c>
      <c r="I7" s="65" t="s">
        <v>6</v>
      </c>
      <c r="J7" s="65"/>
      <c r="K7" s="65"/>
      <c r="L7" s="65"/>
      <c r="M7" s="65" t="s">
        <v>1</v>
      </c>
      <c r="N7" s="75" t="s">
        <v>6</v>
      </c>
      <c r="O7" s="76"/>
      <c r="P7" s="76"/>
      <c r="Q7" s="77"/>
      <c r="R7" s="70"/>
      <c r="S7" s="6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38.25" x14ac:dyDescent="0.25">
      <c r="A8" s="81"/>
      <c r="B8" s="19"/>
      <c r="C8" s="65"/>
      <c r="D8" s="3" t="s">
        <v>2</v>
      </c>
      <c r="E8" s="3" t="s">
        <v>3</v>
      </c>
      <c r="F8" s="3" t="s">
        <v>4</v>
      </c>
      <c r="G8" s="3" t="s">
        <v>5</v>
      </c>
      <c r="H8" s="65"/>
      <c r="I8" s="14" t="s">
        <v>2</v>
      </c>
      <c r="J8" s="14" t="s">
        <v>3</v>
      </c>
      <c r="K8" s="14" t="s">
        <v>4</v>
      </c>
      <c r="L8" s="14" t="s">
        <v>5</v>
      </c>
      <c r="M8" s="65"/>
      <c r="N8" s="26" t="s">
        <v>2</v>
      </c>
      <c r="O8" s="26" t="s">
        <v>3</v>
      </c>
      <c r="P8" s="26" t="s">
        <v>4</v>
      </c>
      <c r="Q8" s="26" t="s">
        <v>14</v>
      </c>
      <c r="R8" s="71"/>
      <c r="S8" s="68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5">
      <c r="A9" s="3">
        <v>1</v>
      </c>
      <c r="B9" s="19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4">
        <v>13</v>
      </c>
      <c r="N9" s="4">
        <v>14</v>
      </c>
      <c r="O9" s="4">
        <v>15</v>
      </c>
      <c r="P9" s="4">
        <v>16</v>
      </c>
      <c r="Q9" s="24">
        <v>17</v>
      </c>
      <c r="R9" s="18">
        <v>18</v>
      </c>
      <c r="S9" s="28">
        <v>19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59.25" customHeight="1" x14ac:dyDescent="0.25">
      <c r="A10" s="78" t="s">
        <v>40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61.5" customHeight="1" x14ac:dyDescent="0.25">
      <c r="A11" s="27" t="s">
        <v>29</v>
      </c>
      <c r="B11" s="13"/>
      <c r="C11" s="5">
        <f t="shared" ref="C11:C13" si="0">SUM(D11:G11)</f>
        <v>2932</v>
      </c>
      <c r="D11" s="5"/>
      <c r="E11" s="5"/>
      <c r="F11" s="5">
        <v>2932</v>
      </c>
      <c r="G11" s="5"/>
      <c r="H11" s="5">
        <f>SUM(I11:L11)</f>
        <v>2932</v>
      </c>
      <c r="I11" s="5"/>
      <c r="J11" s="5"/>
      <c r="K11" s="5">
        <v>2932</v>
      </c>
      <c r="L11" s="5"/>
      <c r="M11" s="5">
        <f t="shared" ref="M11:M13" si="1">SUM(N11:Q11)</f>
        <v>2875.4</v>
      </c>
      <c r="N11" s="5"/>
      <c r="O11" s="5"/>
      <c r="P11" s="5">
        <v>2875.4</v>
      </c>
      <c r="Q11" s="5"/>
      <c r="R11" s="36" t="s">
        <v>17</v>
      </c>
      <c r="S11" s="25">
        <f t="shared" ref="S11:S17" si="2">M11*100/H11</f>
        <v>98.069577080491129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66" customHeight="1" x14ac:dyDescent="0.25">
      <c r="A12" s="27" t="s">
        <v>30</v>
      </c>
      <c r="B12" s="13"/>
      <c r="C12" s="5">
        <f t="shared" si="0"/>
        <v>1034.9000000000001</v>
      </c>
      <c r="D12" s="5"/>
      <c r="E12" s="5"/>
      <c r="F12" s="5">
        <v>1034.9000000000001</v>
      </c>
      <c r="G12" s="5"/>
      <c r="H12" s="5">
        <f t="shared" ref="H12:H13" si="3">SUM(I12:L12)</f>
        <v>1034.9000000000001</v>
      </c>
      <c r="I12" s="5"/>
      <c r="J12" s="5"/>
      <c r="K12" s="5">
        <v>1034.9000000000001</v>
      </c>
      <c r="L12" s="5"/>
      <c r="M12" s="5">
        <f t="shared" si="1"/>
        <v>1034.5</v>
      </c>
      <c r="N12" s="5"/>
      <c r="O12" s="5"/>
      <c r="P12" s="5">
        <v>1034.5</v>
      </c>
      <c r="Q12" s="5"/>
      <c r="R12" s="36" t="s">
        <v>17</v>
      </c>
      <c r="S12" s="25">
        <f t="shared" si="2"/>
        <v>99.961348922601204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75.75" customHeight="1" x14ac:dyDescent="0.25">
      <c r="A13" s="27" t="s">
        <v>31</v>
      </c>
      <c r="B13" s="13"/>
      <c r="C13" s="5">
        <f t="shared" si="0"/>
        <v>264</v>
      </c>
      <c r="D13" s="5"/>
      <c r="E13" s="5"/>
      <c r="F13" s="5">
        <v>264</v>
      </c>
      <c r="G13" s="5"/>
      <c r="H13" s="5">
        <f t="shared" si="3"/>
        <v>264</v>
      </c>
      <c r="I13" s="5"/>
      <c r="J13" s="5"/>
      <c r="K13" s="5">
        <v>264</v>
      </c>
      <c r="L13" s="5"/>
      <c r="M13" s="5">
        <f t="shared" si="1"/>
        <v>234.3</v>
      </c>
      <c r="N13" s="5"/>
      <c r="O13" s="5"/>
      <c r="P13" s="5">
        <v>234.3</v>
      </c>
      <c r="Q13" s="5"/>
      <c r="R13" s="36" t="s">
        <v>23</v>
      </c>
      <c r="S13" s="25">
        <f t="shared" si="2"/>
        <v>88.75</v>
      </c>
      <c r="T13" s="2"/>
      <c r="U13" s="2"/>
      <c r="V13" s="2"/>
      <c r="X13" s="2"/>
      <c r="Y13" s="2"/>
      <c r="Z13" s="2"/>
      <c r="AA13" s="2"/>
      <c r="AB13" s="2"/>
      <c r="AC13" s="2"/>
      <c r="AD13" s="2"/>
      <c r="AE13" s="2"/>
    </row>
    <row r="14" spans="1:31" ht="191.25" customHeight="1" x14ac:dyDescent="0.25">
      <c r="A14" s="27" t="s">
        <v>32</v>
      </c>
      <c r="B14" s="13"/>
      <c r="C14" s="5">
        <f t="shared" ref="C14:C15" si="4">SUM(D14:G14)</f>
        <v>2853</v>
      </c>
      <c r="D14" s="5"/>
      <c r="E14" s="5">
        <v>1426.5</v>
      </c>
      <c r="F14" s="5">
        <v>1426.5</v>
      </c>
      <c r="G14" s="5"/>
      <c r="H14" s="5">
        <f t="shared" ref="H14:H15" si="5">SUM(I14:L14)</f>
        <v>2853</v>
      </c>
      <c r="I14" s="5"/>
      <c r="J14" s="5">
        <v>1426.5</v>
      </c>
      <c r="K14" s="5">
        <v>1426.5</v>
      </c>
      <c r="L14" s="5"/>
      <c r="M14" s="5">
        <f>N14+O14+P14+Q14</f>
        <v>2617.6</v>
      </c>
      <c r="N14" s="5"/>
      <c r="O14" s="5">
        <v>1308.8</v>
      </c>
      <c r="P14" s="5">
        <v>1308.8</v>
      </c>
      <c r="Q14" s="5"/>
      <c r="R14" s="36" t="s">
        <v>36</v>
      </c>
      <c r="S14" s="25">
        <f t="shared" si="2"/>
        <v>91.749036102348398</v>
      </c>
      <c r="T14" s="2"/>
      <c r="U14" s="2"/>
      <c r="V14" s="2"/>
      <c r="X14" s="2"/>
      <c r="Y14" s="2"/>
      <c r="Z14" s="2"/>
      <c r="AA14" s="2"/>
      <c r="AB14" s="2"/>
      <c r="AC14" s="2"/>
      <c r="AD14" s="2"/>
      <c r="AE14" s="2"/>
    </row>
    <row r="15" spans="1:31" ht="191.25" customHeight="1" x14ac:dyDescent="0.25">
      <c r="A15" s="27" t="s">
        <v>38</v>
      </c>
      <c r="B15" s="13"/>
      <c r="C15" s="5">
        <f t="shared" si="4"/>
        <v>5273.4</v>
      </c>
      <c r="D15" s="5"/>
      <c r="E15" s="5"/>
      <c r="F15" s="5">
        <v>5273.4</v>
      </c>
      <c r="G15" s="5"/>
      <c r="H15" s="5">
        <f t="shared" si="5"/>
        <v>5273.4</v>
      </c>
      <c r="I15" s="5"/>
      <c r="J15" s="5"/>
      <c r="K15" s="5">
        <v>5273.4</v>
      </c>
      <c r="L15" s="5"/>
      <c r="M15" s="5">
        <f>N15+O15+P15+Q15</f>
        <v>5110.7</v>
      </c>
      <c r="N15" s="5"/>
      <c r="O15" s="5"/>
      <c r="P15" s="5">
        <v>5110.7</v>
      </c>
      <c r="Q15" s="5"/>
      <c r="R15" s="36" t="s">
        <v>19</v>
      </c>
      <c r="S15" s="25">
        <f t="shared" si="2"/>
        <v>96.914703986043165</v>
      </c>
      <c r="T15" s="2"/>
      <c r="U15" s="2"/>
      <c r="V15" s="2"/>
      <c r="X15" s="2"/>
      <c r="Y15" s="2"/>
      <c r="Z15" s="2"/>
      <c r="AA15" s="2"/>
      <c r="AB15" s="2"/>
      <c r="AC15" s="2"/>
      <c r="AD15" s="2"/>
      <c r="AE15" s="2"/>
    </row>
    <row r="16" spans="1:31" s="30" customFormat="1" ht="77.25" customHeight="1" x14ac:dyDescent="0.25">
      <c r="A16" s="27" t="s">
        <v>39</v>
      </c>
      <c r="B16" s="13"/>
      <c r="C16" s="5">
        <f t="shared" ref="C16" si="6">SUM(D16:G16)</f>
        <v>40</v>
      </c>
      <c r="D16" s="5"/>
      <c r="E16" s="5"/>
      <c r="F16" s="5">
        <v>40</v>
      </c>
      <c r="G16" s="5"/>
      <c r="H16" s="5">
        <f t="shared" ref="H16" si="7">SUM(I16:L16)</f>
        <v>40</v>
      </c>
      <c r="I16" s="5"/>
      <c r="J16" s="5"/>
      <c r="K16" s="5">
        <v>40</v>
      </c>
      <c r="L16" s="5"/>
      <c r="M16" s="5">
        <f>N16+O16+P16+Q16</f>
        <v>38.4</v>
      </c>
      <c r="N16" s="5"/>
      <c r="O16" s="5"/>
      <c r="P16" s="5">
        <v>38.4</v>
      </c>
      <c r="Q16" s="5"/>
      <c r="R16" s="36" t="s">
        <v>19</v>
      </c>
      <c r="S16" s="25">
        <f t="shared" si="2"/>
        <v>96</v>
      </c>
      <c r="T16" s="2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ht="64.5" customHeight="1" x14ac:dyDescent="0.25">
      <c r="A17" s="31" t="s">
        <v>37</v>
      </c>
      <c r="B17" s="15"/>
      <c r="C17" s="46">
        <f t="shared" ref="C17:Q17" si="8">SUM(C11:C16)</f>
        <v>12397.3</v>
      </c>
      <c r="D17" s="8">
        <f t="shared" si="8"/>
        <v>0</v>
      </c>
      <c r="E17" s="8">
        <f t="shared" si="8"/>
        <v>1426.5</v>
      </c>
      <c r="F17" s="8">
        <f t="shared" si="8"/>
        <v>10970.8</v>
      </c>
      <c r="G17" s="8">
        <f t="shared" si="8"/>
        <v>0</v>
      </c>
      <c r="H17" s="8">
        <f t="shared" si="8"/>
        <v>12397.3</v>
      </c>
      <c r="I17" s="8">
        <f t="shared" si="8"/>
        <v>0</v>
      </c>
      <c r="J17" s="8">
        <f t="shared" si="8"/>
        <v>1426.5</v>
      </c>
      <c r="K17" s="8">
        <f t="shared" si="8"/>
        <v>10970.8</v>
      </c>
      <c r="L17" s="8">
        <f t="shared" si="8"/>
        <v>0</v>
      </c>
      <c r="M17" s="8">
        <f t="shared" si="8"/>
        <v>11910.9</v>
      </c>
      <c r="N17" s="8">
        <f t="shared" si="8"/>
        <v>0</v>
      </c>
      <c r="O17" s="8">
        <f t="shared" si="8"/>
        <v>1308.8</v>
      </c>
      <c r="P17" s="8">
        <f t="shared" si="8"/>
        <v>10602.1</v>
      </c>
      <c r="Q17" s="8">
        <f t="shared" si="8"/>
        <v>0</v>
      </c>
      <c r="R17" s="8" t="s">
        <v>16</v>
      </c>
      <c r="S17" s="25">
        <f t="shared" si="2"/>
        <v>96.076565058520814</v>
      </c>
      <c r="T17" s="29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56.25" customHeight="1" x14ac:dyDescent="0.25">
      <c r="A18" s="78" t="s">
        <v>41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81" customHeight="1" thickBot="1" x14ac:dyDescent="0.3">
      <c r="A19" s="57" t="s">
        <v>33</v>
      </c>
      <c r="B19" s="40"/>
      <c r="C19" s="41">
        <f t="shared" ref="C19:C21" si="9">SUM(D19:G19)</f>
        <v>654</v>
      </c>
      <c r="D19" s="41"/>
      <c r="E19" s="41"/>
      <c r="F19" s="41">
        <v>654</v>
      </c>
      <c r="G19" s="41"/>
      <c r="H19" s="41">
        <f t="shared" ref="H19:H21" si="10">SUM(I19:L19)</f>
        <v>654</v>
      </c>
      <c r="I19" s="41"/>
      <c r="J19" s="41"/>
      <c r="K19" s="41">
        <v>654</v>
      </c>
      <c r="L19" s="41"/>
      <c r="M19" s="41">
        <f>SUM(N19:Q19)</f>
        <v>313.60000000000002</v>
      </c>
      <c r="N19" s="41"/>
      <c r="O19" s="41"/>
      <c r="P19" s="41">
        <v>313.60000000000002</v>
      </c>
      <c r="Q19" s="41"/>
      <c r="R19" s="41" t="s">
        <v>42</v>
      </c>
      <c r="S19" s="42">
        <f>M19*100/H19</f>
        <v>47.951070336391446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80.25" customHeight="1" thickBot="1" x14ac:dyDescent="0.3">
      <c r="A20" s="57" t="s">
        <v>34</v>
      </c>
      <c r="B20" s="40"/>
      <c r="C20" s="41">
        <f t="shared" si="9"/>
        <v>15</v>
      </c>
      <c r="D20" s="41"/>
      <c r="E20" s="41"/>
      <c r="F20" s="41">
        <v>15</v>
      </c>
      <c r="G20" s="41"/>
      <c r="H20" s="41">
        <f t="shared" si="10"/>
        <v>15</v>
      </c>
      <c r="I20" s="41"/>
      <c r="J20" s="41"/>
      <c r="K20" s="41">
        <v>15</v>
      </c>
      <c r="L20" s="41"/>
      <c r="M20" s="41">
        <f>SUM(N20:Q20)</f>
        <v>11.5</v>
      </c>
      <c r="N20" s="41"/>
      <c r="O20" s="41"/>
      <c r="P20" s="41">
        <v>11.5</v>
      </c>
      <c r="Q20" s="41"/>
      <c r="R20" s="43" t="s">
        <v>43</v>
      </c>
      <c r="S20" s="42">
        <f t="shared" ref="S20:S21" si="11">M20*100/H20</f>
        <v>76.666666666666671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81" customHeight="1" x14ac:dyDescent="0.25">
      <c r="A21" s="13" t="s">
        <v>44</v>
      </c>
      <c r="B21" s="13"/>
      <c r="C21" s="5">
        <f t="shared" si="9"/>
        <v>4329.8</v>
      </c>
      <c r="D21" s="5"/>
      <c r="E21" s="5"/>
      <c r="F21" s="5">
        <v>4329.8</v>
      </c>
      <c r="G21" s="5"/>
      <c r="H21" s="5">
        <f t="shared" si="10"/>
        <v>4329.8</v>
      </c>
      <c r="I21" s="5"/>
      <c r="J21" s="5"/>
      <c r="K21" s="5">
        <v>4329.8</v>
      </c>
      <c r="L21" s="5"/>
      <c r="M21" s="5">
        <f>N21+O21+P21+Q21</f>
        <v>4308.1000000000004</v>
      </c>
      <c r="N21" s="5"/>
      <c r="O21" s="5"/>
      <c r="P21" s="5">
        <v>4308.1000000000004</v>
      </c>
      <c r="Q21" s="5"/>
      <c r="R21" s="36" t="s">
        <v>19</v>
      </c>
      <c r="S21" s="42">
        <f t="shared" si="11"/>
        <v>99.498822116494992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45" customFormat="1" ht="71.25" customHeight="1" x14ac:dyDescent="0.25">
      <c r="A22" s="53" t="s">
        <v>28</v>
      </c>
      <c r="B22" s="53"/>
      <c r="C22" s="48">
        <f t="shared" ref="C22:Q22" si="12">SUM(C19:C21)</f>
        <v>4998.8</v>
      </c>
      <c r="D22" s="48">
        <f t="shared" si="12"/>
        <v>0</v>
      </c>
      <c r="E22" s="47">
        <f t="shared" si="12"/>
        <v>0</v>
      </c>
      <c r="F22" s="47">
        <f t="shared" si="12"/>
        <v>4998.8</v>
      </c>
      <c r="G22" s="47">
        <f t="shared" si="12"/>
        <v>0</v>
      </c>
      <c r="H22" s="47">
        <f t="shared" si="12"/>
        <v>4998.8</v>
      </c>
      <c r="I22" s="48">
        <f t="shared" si="12"/>
        <v>0</v>
      </c>
      <c r="J22" s="47">
        <f t="shared" si="12"/>
        <v>0</v>
      </c>
      <c r="K22" s="47">
        <f t="shared" si="12"/>
        <v>4998.8</v>
      </c>
      <c r="L22" s="47">
        <f t="shared" si="12"/>
        <v>0</v>
      </c>
      <c r="M22" s="47">
        <f t="shared" si="12"/>
        <v>4633.2000000000007</v>
      </c>
      <c r="N22" s="47">
        <f t="shared" si="12"/>
        <v>0</v>
      </c>
      <c r="O22" s="47">
        <f t="shared" si="12"/>
        <v>0</v>
      </c>
      <c r="P22" s="47">
        <f t="shared" si="12"/>
        <v>4633.2000000000007</v>
      </c>
      <c r="Q22" s="47">
        <f t="shared" si="12"/>
        <v>0</v>
      </c>
      <c r="R22" s="48" t="s">
        <v>16</v>
      </c>
      <c r="S22" s="49">
        <f t="shared" ref="S22" si="13">M22/H22*100</f>
        <v>92.686244698727705</v>
      </c>
    </row>
    <row r="23" spans="1:31" ht="72" customHeight="1" x14ac:dyDescent="0.25">
      <c r="A23" s="78" t="s">
        <v>47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</row>
    <row r="24" spans="1:31" ht="72.75" customHeight="1" x14ac:dyDescent="0.25">
      <c r="A24" s="54" t="s">
        <v>45</v>
      </c>
      <c r="B24" s="54"/>
      <c r="C24" s="51">
        <f>SUM(D24:G24)</f>
        <v>401.3</v>
      </c>
      <c r="D24" s="50"/>
      <c r="E24" s="50"/>
      <c r="F24" s="50">
        <v>401.3</v>
      </c>
      <c r="G24" s="50"/>
      <c r="H24" s="51">
        <f>I24+J24+K24+L24</f>
        <v>401.3</v>
      </c>
      <c r="I24" s="50"/>
      <c r="J24" s="50"/>
      <c r="K24" s="50">
        <v>401.3</v>
      </c>
      <c r="L24" s="50"/>
      <c r="M24" s="51">
        <f>SUM(N24:Q24)</f>
        <v>144</v>
      </c>
      <c r="N24" s="50"/>
      <c r="O24" s="50"/>
      <c r="P24" s="50">
        <v>144</v>
      </c>
      <c r="Q24" s="50"/>
      <c r="R24" s="55" t="s">
        <v>46</v>
      </c>
      <c r="S24" s="52">
        <f>M24/H24*100</f>
        <v>35.88337901819088</v>
      </c>
    </row>
    <row r="25" spans="1:31" ht="75" customHeight="1" x14ac:dyDescent="0.25">
      <c r="A25" s="54" t="s">
        <v>48</v>
      </c>
      <c r="B25" s="54"/>
      <c r="C25" s="51">
        <f>SUM(D25:G25)</f>
        <v>1673.7</v>
      </c>
      <c r="D25" s="50"/>
      <c r="E25" s="50"/>
      <c r="F25" s="50">
        <v>1673.7</v>
      </c>
      <c r="G25" s="50"/>
      <c r="H25" s="51">
        <f>I25+J25+K25+L25</f>
        <v>1673.7</v>
      </c>
      <c r="I25" s="50"/>
      <c r="J25" s="50"/>
      <c r="K25" s="50">
        <v>1673.7</v>
      </c>
      <c r="L25" s="50"/>
      <c r="M25" s="51">
        <f>SUM(N25:Q25)</f>
        <v>1128.5</v>
      </c>
      <c r="N25" s="50"/>
      <c r="O25" s="50"/>
      <c r="P25" s="50">
        <v>1128.5</v>
      </c>
      <c r="Q25" s="50"/>
      <c r="R25" s="38" t="s">
        <v>17</v>
      </c>
      <c r="S25" s="52">
        <f>M25/H25*100</f>
        <v>67.425464539642704</v>
      </c>
    </row>
    <row r="26" spans="1:31" ht="61.5" customHeight="1" x14ac:dyDescent="0.25">
      <c r="A26" s="13" t="s">
        <v>49</v>
      </c>
      <c r="B26" s="13"/>
      <c r="C26" s="5">
        <f t="shared" ref="C26:C28" si="14">SUM(D26:G26)</f>
        <v>1835.3</v>
      </c>
      <c r="D26" s="7"/>
      <c r="E26" s="7"/>
      <c r="F26" s="7">
        <v>1835.3</v>
      </c>
      <c r="G26" s="7"/>
      <c r="H26" s="5">
        <f>I26+J26+K26+L26</f>
        <v>1835.3</v>
      </c>
      <c r="I26" s="7"/>
      <c r="J26" s="7"/>
      <c r="K26" s="7">
        <v>1835.3</v>
      </c>
      <c r="L26" s="7"/>
      <c r="M26" s="5">
        <f t="shared" ref="M26:M28" si="15">SUM(N26:Q26)</f>
        <v>1760.3</v>
      </c>
      <c r="N26" s="7"/>
      <c r="O26" s="7"/>
      <c r="P26" s="7">
        <v>1760.3</v>
      </c>
      <c r="Q26" s="7"/>
      <c r="R26" s="38" t="s">
        <v>17</v>
      </c>
      <c r="S26" s="35">
        <f>M26/H26*100</f>
        <v>95.913474636299242</v>
      </c>
    </row>
    <row r="27" spans="1:31" s="30" customFormat="1" ht="42" customHeight="1" x14ac:dyDescent="0.25">
      <c r="A27" s="56" t="s">
        <v>50</v>
      </c>
      <c r="B27" s="13"/>
      <c r="C27" s="5">
        <f t="shared" si="14"/>
        <v>16</v>
      </c>
      <c r="D27" s="7"/>
      <c r="E27" s="7"/>
      <c r="F27" s="7">
        <v>16</v>
      </c>
      <c r="G27" s="7"/>
      <c r="H27" s="5">
        <f t="shared" ref="H27" si="16">I27+J27+K27+L27</f>
        <v>16</v>
      </c>
      <c r="I27" s="7"/>
      <c r="J27" s="7"/>
      <c r="K27" s="7">
        <v>16</v>
      </c>
      <c r="L27" s="7"/>
      <c r="M27" s="5">
        <f t="shared" si="15"/>
        <v>16</v>
      </c>
      <c r="N27" s="7"/>
      <c r="O27" s="7"/>
      <c r="P27" s="7">
        <v>16</v>
      </c>
      <c r="Q27" s="7"/>
      <c r="R27" s="38" t="s">
        <v>17</v>
      </c>
      <c r="S27" s="35">
        <f>M27/H27*100</f>
        <v>100</v>
      </c>
      <c r="T27" s="1"/>
    </row>
    <row r="28" spans="1:31" s="30" customFormat="1" ht="71.25" customHeight="1" x14ac:dyDescent="0.25">
      <c r="A28" s="13" t="s">
        <v>51</v>
      </c>
      <c r="B28" s="13"/>
      <c r="C28" s="5">
        <f t="shared" si="14"/>
        <v>30</v>
      </c>
      <c r="D28" s="7"/>
      <c r="E28" s="7"/>
      <c r="F28" s="7">
        <v>30</v>
      </c>
      <c r="G28" s="7"/>
      <c r="H28" s="5">
        <f>I28+J28+K28+L28</f>
        <v>30</v>
      </c>
      <c r="I28" s="7"/>
      <c r="J28" s="7"/>
      <c r="K28" s="7">
        <v>30</v>
      </c>
      <c r="L28" s="7"/>
      <c r="M28" s="5">
        <f t="shared" si="15"/>
        <v>30</v>
      </c>
      <c r="N28" s="7"/>
      <c r="O28" s="7"/>
      <c r="P28" s="7">
        <v>30</v>
      </c>
      <c r="Q28" s="7"/>
      <c r="R28" s="38" t="s">
        <v>17</v>
      </c>
      <c r="S28" s="35">
        <f t="shared" ref="S28" si="17">M28/H28*100</f>
        <v>100</v>
      </c>
      <c r="T28" s="1"/>
    </row>
    <row r="29" spans="1:31" ht="106.5" customHeight="1" x14ac:dyDescent="0.25">
      <c r="A29" s="33" t="s">
        <v>27</v>
      </c>
      <c r="B29" s="16"/>
      <c r="C29" s="44">
        <f t="shared" ref="C29:Q29" si="18">SUM(C24:C28)</f>
        <v>3956.3</v>
      </c>
      <c r="D29" s="44">
        <f t="shared" si="18"/>
        <v>0</v>
      </c>
      <c r="E29" s="44">
        <f t="shared" si="18"/>
        <v>0</v>
      </c>
      <c r="F29" s="44">
        <f t="shared" si="18"/>
        <v>3956.3</v>
      </c>
      <c r="G29" s="44">
        <f t="shared" si="18"/>
        <v>0</v>
      </c>
      <c r="H29" s="44">
        <f t="shared" si="18"/>
        <v>3956.3</v>
      </c>
      <c r="I29" s="44">
        <f t="shared" si="18"/>
        <v>0</v>
      </c>
      <c r="J29" s="44">
        <f t="shared" si="18"/>
        <v>0</v>
      </c>
      <c r="K29" s="44">
        <f t="shared" si="18"/>
        <v>3956.3</v>
      </c>
      <c r="L29" s="44">
        <f t="shared" si="18"/>
        <v>0</v>
      </c>
      <c r="M29" s="44">
        <f t="shared" si="18"/>
        <v>3078.8</v>
      </c>
      <c r="N29" s="44">
        <f t="shared" si="18"/>
        <v>0</v>
      </c>
      <c r="O29" s="44">
        <f t="shared" si="18"/>
        <v>0</v>
      </c>
      <c r="P29" s="44">
        <f t="shared" si="18"/>
        <v>3078.8</v>
      </c>
      <c r="Q29" s="44">
        <f t="shared" si="18"/>
        <v>0</v>
      </c>
      <c r="R29" s="5" t="s">
        <v>22</v>
      </c>
      <c r="S29" s="34">
        <f>M29/H29*100</f>
        <v>77.820185526881176</v>
      </c>
      <c r="T29" s="30"/>
    </row>
    <row r="30" spans="1:31" ht="37.5" customHeight="1" x14ac:dyDescent="0.25">
      <c r="A30" s="60" t="s">
        <v>57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2"/>
      <c r="T30" s="30"/>
    </row>
    <row r="31" spans="1:31" ht="142.5" customHeight="1" x14ac:dyDescent="0.25">
      <c r="A31" s="13" t="s">
        <v>52</v>
      </c>
      <c r="B31" s="13"/>
      <c r="C31" s="5">
        <f>SUM(D31:G31)</f>
        <v>300</v>
      </c>
      <c r="D31" s="7"/>
      <c r="E31" s="7">
        <v>300</v>
      </c>
      <c r="F31" s="7"/>
      <c r="G31" s="7"/>
      <c r="H31" s="5">
        <f>I31+J31+K31+L31</f>
        <v>300</v>
      </c>
      <c r="I31" s="7"/>
      <c r="J31" s="7">
        <v>300</v>
      </c>
      <c r="K31" s="7"/>
      <c r="L31" s="7"/>
      <c r="M31" s="5">
        <f t="shared" ref="M31:M42" si="19">SUM(N31:Q31)</f>
        <v>300</v>
      </c>
      <c r="N31" s="7"/>
      <c r="O31" s="7">
        <v>300</v>
      </c>
      <c r="P31" s="7"/>
      <c r="Q31" s="7"/>
      <c r="R31" s="5" t="s">
        <v>22</v>
      </c>
      <c r="S31" s="35">
        <f>M31/H31*100</f>
        <v>100</v>
      </c>
    </row>
    <row r="32" spans="1:31" ht="126.75" customHeight="1" x14ac:dyDescent="0.25">
      <c r="A32" s="13" t="s">
        <v>53</v>
      </c>
      <c r="B32" s="13"/>
      <c r="C32" s="5">
        <f>SUM(D32:G32)</f>
        <v>685.1</v>
      </c>
      <c r="D32" s="7"/>
      <c r="E32" s="7">
        <v>685.1</v>
      </c>
      <c r="F32" s="7"/>
      <c r="G32" s="7"/>
      <c r="H32" s="5">
        <f>I32+J32+K32+L32</f>
        <v>685.1</v>
      </c>
      <c r="I32" s="7"/>
      <c r="J32" s="7">
        <v>685.1</v>
      </c>
      <c r="K32" s="7"/>
      <c r="L32" s="7"/>
      <c r="M32" s="5">
        <f t="shared" si="19"/>
        <v>685.1</v>
      </c>
      <c r="N32" s="7"/>
      <c r="O32" s="7">
        <v>685.1</v>
      </c>
      <c r="P32" s="7"/>
      <c r="Q32" s="7"/>
      <c r="R32" s="5" t="s">
        <v>22</v>
      </c>
      <c r="S32" s="35">
        <f>M32/H32*100</f>
        <v>100</v>
      </c>
    </row>
    <row r="33" spans="1:19" ht="92.25" customHeight="1" x14ac:dyDescent="0.25">
      <c r="A33" s="13" t="s">
        <v>54</v>
      </c>
      <c r="B33" s="13"/>
      <c r="C33" s="5">
        <f>SUM(D33:G33)</f>
        <v>736.8</v>
      </c>
      <c r="D33" s="7"/>
      <c r="E33" s="7">
        <v>736.8</v>
      </c>
      <c r="F33" s="7"/>
      <c r="G33" s="7"/>
      <c r="H33" s="5">
        <f>I33+J33+K33+L33</f>
        <v>736.8</v>
      </c>
      <c r="I33" s="7"/>
      <c r="J33" s="7">
        <v>736.8</v>
      </c>
      <c r="K33" s="7"/>
      <c r="L33" s="7"/>
      <c r="M33" s="5">
        <f t="shared" si="19"/>
        <v>736.8</v>
      </c>
      <c r="N33" s="7"/>
      <c r="O33" s="7">
        <v>736.8</v>
      </c>
      <c r="P33" s="7"/>
      <c r="Q33" s="7"/>
      <c r="R33" s="5" t="s">
        <v>22</v>
      </c>
      <c r="S33" s="35">
        <f>M33/H33*100</f>
        <v>100</v>
      </c>
    </row>
    <row r="34" spans="1:19" ht="92.25" customHeight="1" x14ac:dyDescent="0.25">
      <c r="A34" s="33" t="s">
        <v>27</v>
      </c>
      <c r="B34" s="16"/>
      <c r="C34" s="44">
        <f t="shared" ref="C34:Q34" si="20">SUM(C29:C33)</f>
        <v>5678.2000000000007</v>
      </c>
      <c r="D34" s="44">
        <f t="shared" si="20"/>
        <v>0</v>
      </c>
      <c r="E34" s="44">
        <f t="shared" si="20"/>
        <v>1721.9</v>
      </c>
      <c r="F34" s="44">
        <f t="shared" si="20"/>
        <v>3956.3</v>
      </c>
      <c r="G34" s="44">
        <f t="shared" si="20"/>
        <v>0</v>
      </c>
      <c r="H34" s="44">
        <f t="shared" si="20"/>
        <v>5678.2000000000007</v>
      </c>
      <c r="I34" s="44">
        <f t="shared" si="20"/>
        <v>0</v>
      </c>
      <c r="J34" s="44">
        <f t="shared" si="20"/>
        <v>1721.9</v>
      </c>
      <c r="K34" s="44">
        <f t="shared" si="20"/>
        <v>3956.3</v>
      </c>
      <c r="L34" s="44">
        <f t="shared" si="20"/>
        <v>0</v>
      </c>
      <c r="M34" s="44">
        <f t="shared" si="20"/>
        <v>4800.7</v>
      </c>
      <c r="N34" s="44">
        <f t="shared" si="20"/>
        <v>0</v>
      </c>
      <c r="O34" s="44">
        <f t="shared" si="20"/>
        <v>1721.9</v>
      </c>
      <c r="P34" s="44">
        <f t="shared" si="20"/>
        <v>3078.8</v>
      </c>
      <c r="Q34" s="44">
        <f t="shared" si="20"/>
        <v>0</v>
      </c>
      <c r="R34" s="5" t="s">
        <v>22</v>
      </c>
      <c r="S34" s="34">
        <f>M34/H34*100</f>
        <v>84.546158994047389</v>
      </c>
    </row>
    <row r="35" spans="1:19" ht="31.5" customHeight="1" x14ac:dyDescent="0.25">
      <c r="A35" s="60" t="s">
        <v>58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</row>
    <row r="36" spans="1:19" ht="78" customHeight="1" x14ac:dyDescent="0.25">
      <c r="A36" s="13" t="s">
        <v>59</v>
      </c>
      <c r="B36" s="13"/>
      <c r="C36" s="5">
        <f>SUM(D36:G36)</f>
        <v>1406.9</v>
      </c>
      <c r="D36" s="7"/>
      <c r="E36" s="7"/>
      <c r="F36" s="7">
        <v>1406.9</v>
      </c>
      <c r="G36" s="7"/>
      <c r="H36" s="5">
        <f>I36+J36+K36+L36</f>
        <v>1406.9</v>
      </c>
      <c r="I36" s="7"/>
      <c r="J36" s="7"/>
      <c r="K36" s="7">
        <v>1406.9</v>
      </c>
      <c r="L36" s="7"/>
      <c r="M36" s="5">
        <f t="shared" ref="M36" si="21">SUM(N36:Q36)</f>
        <v>1365.5</v>
      </c>
      <c r="N36" s="7"/>
      <c r="O36" s="7"/>
      <c r="P36" s="7">
        <v>1365.5</v>
      </c>
      <c r="Q36" s="7"/>
      <c r="R36" s="5" t="s">
        <v>22</v>
      </c>
      <c r="S36" s="35">
        <f>M36/H36*100</f>
        <v>97.057360153529032</v>
      </c>
    </row>
    <row r="37" spans="1:19" ht="91.5" customHeight="1" x14ac:dyDescent="0.25">
      <c r="A37" s="13" t="s">
        <v>60</v>
      </c>
      <c r="B37" s="13"/>
      <c r="C37" s="5">
        <f>SUM(D37:G37)</f>
        <v>240</v>
      </c>
      <c r="D37" s="7"/>
      <c r="E37" s="7"/>
      <c r="F37" s="7">
        <v>240</v>
      </c>
      <c r="G37" s="7"/>
      <c r="H37" s="5">
        <f>I37+J37+K37+L37</f>
        <v>240</v>
      </c>
      <c r="I37" s="7"/>
      <c r="J37" s="7"/>
      <c r="K37" s="7">
        <v>240</v>
      </c>
      <c r="L37" s="7"/>
      <c r="M37" s="5">
        <f t="shared" ref="M37" si="22">SUM(N37:Q37)</f>
        <v>230</v>
      </c>
      <c r="N37" s="7"/>
      <c r="O37" s="7"/>
      <c r="P37" s="7">
        <v>230</v>
      </c>
      <c r="Q37" s="7"/>
      <c r="R37" s="5" t="s">
        <v>22</v>
      </c>
      <c r="S37" s="35">
        <f>M37/H37*100</f>
        <v>95.833333333333343</v>
      </c>
    </row>
    <row r="38" spans="1:19" ht="91.5" customHeight="1" x14ac:dyDescent="0.25">
      <c r="A38" s="13" t="s">
        <v>61</v>
      </c>
      <c r="B38" s="13"/>
      <c r="C38" s="5">
        <f>SUM(D38:G38)</f>
        <v>300</v>
      </c>
      <c r="D38" s="7"/>
      <c r="E38" s="7"/>
      <c r="F38" s="7">
        <v>300</v>
      </c>
      <c r="G38" s="7"/>
      <c r="H38" s="5">
        <f>I38+J38+K38+L38</f>
        <v>300</v>
      </c>
      <c r="I38" s="7"/>
      <c r="J38" s="7"/>
      <c r="K38" s="7">
        <v>300</v>
      </c>
      <c r="L38" s="7"/>
      <c r="M38" s="5">
        <f t="shared" ref="M38" si="23">SUM(N38:Q38)</f>
        <v>263.60000000000002</v>
      </c>
      <c r="N38" s="7"/>
      <c r="O38" s="7"/>
      <c r="P38" s="7">
        <v>263.60000000000002</v>
      </c>
      <c r="Q38" s="7"/>
      <c r="R38" s="5" t="s">
        <v>22</v>
      </c>
      <c r="S38" s="35">
        <f>M38/H38*100</f>
        <v>87.866666666666674</v>
      </c>
    </row>
    <row r="39" spans="1:19" ht="91.5" customHeight="1" x14ac:dyDescent="0.25">
      <c r="A39" s="33" t="s">
        <v>27</v>
      </c>
      <c r="B39" s="16"/>
      <c r="C39" s="44">
        <f>SUM(C36:C38)</f>
        <v>1946.9</v>
      </c>
      <c r="D39" s="44">
        <f t="shared" ref="D39:Q39" si="24">SUM(D36:D38)</f>
        <v>0</v>
      </c>
      <c r="E39" s="44">
        <f t="shared" si="24"/>
        <v>0</v>
      </c>
      <c r="F39" s="44">
        <f t="shared" si="24"/>
        <v>1946.9</v>
      </c>
      <c r="G39" s="44">
        <f t="shared" si="24"/>
        <v>0</v>
      </c>
      <c r="H39" s="44">
        <f t="shared" si="24"/>
        <v>1946.9</v>
      </c>
      <c r="I39" s="44">
        <f t="shared" si="24"/>
        <v>0</v>
      </c>
      <c r="J39" s="44">
        <f t="shared" si="24"/>
        <v>0</v>
      </c>
      <c r="K39" s="44">
        <f t="shared" si="24"/>
        <v>1946.9</v>
      </c>
      <c r="L39" s="44">
        <f t="shared" si="24"/>
        <v>0</v>
      </c>
      <c r="M39" s="44">
        <f t="shared" si="24"/>
        <v>1859.1</v>
      </c>
      <c r="N39" s="44">
        <f t="shared" si="24"/>
        <v>0</v>
      </c>
      <c r="O39" s="44">
        <f t="shared" si="24"/>
        <v>0</v>
      </c>
      <c r="P39" s="44">
        <f t="shared" si="24"/>
        <v>1859.1</v>
      </c>
      <c r="Q39" s="44">
        <f t="shared" si="24"/>
        <v>0</v>
      </c>
      <c r="R39" s="5" t="s">
        <v>22</v>
      </c>
      <c r="S39" s="34">
        <f>M39/H39*100</f>
        <v>95.490266577636234</v>
      </c>
    </row>
    <row r="40" spans="1:19" ht="56.25" customHeight="1" x14ac:dyDescent="0.25">
      <c r="A40" s="60" t="s">
        <v>62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2"/>
    </row>
    <row r="41" spans="1:19" ht="56.25" customHeight="1" x14ac:dyDescent="0.25">
      <c r="A41" s="13" t="s">
        <v>55</v>
      </c>
      <c r="B41" s="13"/>
      <c r="C41" s="5">
        <f>SUM(D41:G41)</f>
        <v>190.2</v>
      </c>
      <c r="D41" s="7"/>
      <c r="E41" s="7"/>
      <c r="F41" s="7">
        <v>190.2</v>
      </c>
      <c r="G41" s="7"/>
      <c r="H41" s="5">
        <f>I41+J41+K41+L41</f>
        <v>190.2</v>
      </c>
      <c r="I41" s="7"/>
      <c r="J41" s="7"/>
      <c r="K41" s="7">
        <v>190.2</v>
      </c>
      <c r="L41" s="7"/>
      <c r="M41" s="5">
        <f t="shared" si="19"/>
        <v>190.2</v>
      </c>
      <c r="N41" s="7"/>
      <c r="O41" s="7"/>
      <c r="P41" s="7">
        <v>190.2</v>
      </c>
      <c r="Q41" s="7"/>
      <c r="R41" s="5" t="s">
        <v>22</v>
      </c>
      <c r="S41" s="35">
        <f>M41/H41*100</f>
        <v>100</v>
      </c>
    </row>
    <row r="42" spans="1:19" ht="58.5" customHeight="1" x14ac:dyDescent="0.25">
      <c r="A42" s="13" t="s">
        <v>56</v>
      </c>
      <c r="B42" s="13"/>
      <c r="C42" s="5">
        <f>SUM(D42:G42)</f>
        <v>198.4</v>
      </c>
      <c r="D42" s="7"/>
      <c r="E42" s="7"/>
      <c r="F42" s="7">
        <v>198.4</v>
      </c>
      <c r="G42" s="7"/>
      <c r="H42" s="5">
        <f>I42+J42+K42+L42</f>
        <v>198.4</v>
      </c>
      <c r="I42" s="7"/>
      <c r="J42" s="7"/>
      <c r="K42" s="7">
        <v>198.4</v>
      </c>
      <c r="L42" s="7"/>
      <c r="M42" s="5">
        <f t="shared" si="19"/>
        <v>198.4</v>
      </c>
      <c r="N42" s="7"/>
      <c r="O42" s="7"/>
      <c r="P42" s="7">
        <v>198.4</v>
      </c>
      <c r="Q42" s="7"/>
      <c r="R42" s="5" t="s">
        <v>22</v>
      </c>
      <c r="S42" s="35">
        <f>M42/H42*100</f>
        <v>100</v>
      </c>
    </row>
    <row r="43" spans="1:19" ht="125.25" customHeight="1" x14ac:dyDescent="0.25">
      <c r="A43" s="58" t="s">
        <v>63</v>
      </c>
      <c r="B43" s="13"/>
      <c r="C43" s="5">
        <f>D43+E43+F43+G43</f>
        <v>128.1</v>
      </c>
      <c r="D43" s="7"/>
      <c r="E43" s="7"/>
      <c r="F43" s="7">
        <v>128.1</v>
      </c>
      <c r="G43" s="9"/>
      <c r="H43" s="5">
        <f t="shared" ref="H43:H46" si="25">I43+J43+K43</f>
        <v>128.1</v>
      </c>
      <c r="I43" s="9"/>
      <c r="J43" s="9"/>
      <c r="K43" s="9">
        <v>128.1</v>
      </c>
      <c r="L43" s="9"/>
      <c r="M43" s="5">
        <f t="shared" ref="M43:M46" si="26">SUM(N43:Q43)</f>
        <v>107.4</v>
      </c>
      <c r="N43" s="9"/>
      <c r="O43" s="9"/>
      <c r="P43" s="9">
        <v>107.4</v>
      </c>
      <c r="Q43" s="9"/>
      <c r="R43" s="37" t="s">
        <v>21</v>
      </c>
      <c r="S43" s="23">
        <f t="shared" ref="S43:S46" si="27">M43/C43*100</f>
        <v>83.840749414519905</v>
      </c>
    </row>
    <row r="44" spans="1:19" ht="45.75" customHeight="1" x14ac:dyDescent="0.25">
      <c r="A44" s="33" t="s">
        <v>27</v>
      </c>
      <c r="B44" s="16"/>
      <c r="C44" s="44">
        <f>SUM(C41:C43)</f>
        <v>516.70000000000005</v>
      </c>
      <c r="D44" s="44">
        <f t="shared" ref="D44" si="28">SUM(D41:D43)</f>
        <v>0</v>
      </c>
      <c r="E44" s="44">
        <f t="shared" ref="E44" si="29">SUM(E41:E43)</f>
        <v>0</v>
      </c>
      <c r="F44" s="44">
        <f t="shared" ref="F44" si="30">SUM(F41:F43)</f>
        <v>516.70000000000005</v>
      </c>
      <c r="G44" s="44">
        <f t="shared" ref="G44" si="31">SUM(G41:G43)</f>
        <v>0</v>
      </c>
      <c r="H44" s="44">
        <f t="shared" ref="H44" si="32">SUM(H41:H43)</f>
        <v>516.70000000000005</v>
      </c>
      <c r="I44" s="44">
        <f t="shared" ref="I44" si="33">SUM(I41:I43)</f>
        <v>0</v>
      </c>
      <c r="J44" s="44">
        <f t="shared" ref="J44" si="34">SUM(J41:J43)</f>
        <v>0</v>
      </c>
      <c r="K44" s="44">
        <f t="shared" ref="K44" si="35">SUM(K41:K43)</f>
        <v>516.70000000000005</v>
      </c>
      <c r="L44" s="44">
        <f t="shared" ref="L44" si="36">SUM(L41:L43)</f>
        <v>0</v>
      </c>
      <c r="M44" s="44">
        <f t="shared" ref="M44" si="37">SUM(M41:M43)</f>
        <v>496</v>
      </c>
      <c r="N44" s="44">
        <f t="shared" ref="N44" si="38">SUM(N41:N43)</f>
        <v>0</v>
      </c>
      <c r="O44" s="44">
        <f t="shared" ref="O44" si="39">SUM(O41:O43)</f>
        <v>0</v>
      </c>
      <c r="P44" s="44">
        <f t="shared" ref="P44" si="40">SUM(P41:P43)</f>
        <v>496</v>
      </c>
      <c r="Q44" s="44">
        <f t="shared" ref="Q44" si="41">SUM(Q41:Q43)</f>
        <v>0</v>
      </c>
      <c r="R44" s="5" t="s">
        <v>22</v>
      </c>
      <c r="S44" s="34">
        <f>M44/H44*100</f>
        <v>95.993806851170888</v>
      </c>
    </row>
    <row r="45" spans="1:19" ht="48" customHeight="1" x14ac:dyDescent="0.25">
      <c r="A45" s="60" t="s">
        <v>64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2"/>
    </row>
    <row r="46" spans="1:19" ht="89.25" customHeight="1" x14ac:dyDescent="0.25">
      <c r="A46" s="13" t="s">
        <v>65</v>
      </c>
      <c r="B46" s="13"/>
      <c r="C46" s="5">
        <f>D46+E46+F46+G46</f>
        <v>309</v>
      </c>
      <c r="D46" s="7"/>
      <c r="E46" s="7"/>
      <c r="F46" s="7">
        <v>309</v>
      </c>
      <c r="G46" s="9"/>
      <c r="H46" s="5">
        <f t="shared" si="25"/>
        <v>309</v>
      </c>
      <c r="I46" s="9"/>
      <c r="J46" s="9"/>
      <c r="K46" s="9">
        <v>309</v>
      </c>
      <c r="L46" s="9"/>
      <c r="M46" s="5">
        <f t="shared" si="26"/>
        <v>152</v>
      </c>
      <c r="N46" s="9"/>
      <c r="O46" s="9"/>
      <c r="P46" s="9">
        <v>152</v>
      </c>
      <c r="Q46" s="9"/>
      <c r="R46" s="37" t="s">
        <v>66</v>
      </c>
      <c r="S46" s="23">
        <f t="shared" si="27"/>
        <v>49.190938511326863</v>
      </c>
    </row>
    <row r="47" spans="1:19" ht="36.75" customHeight="1" x14ac:dyDescent="0.25">
      <c r="A47" s="33" t="s">
        <v>27</v>
      </c>
      <c r="B47" s="16"/>
      <c r="C47" s="44">
        <f>SUM(C46)</f>
        <v>309</v>
      </c>
      <c r="D47" s="44">
        <f t="shared" ref="D47:P47" si="42">SUM(D46)</f>
        <v>0</v>
      </c>
      <c r="E47" s="44">
        <f t="shared" si="42"/>
        <v>0</v>
      </c>
      <c r="F47" s="44">
        <f t="shared" si="42"/>
        <v>309</v>
      </c>
      <c r="G47" s="44">
        <f t="shared" si="42"/>
        <v>0</v>
      </c>
      <c r="H47" s="44">
        <f t="shared" si="42"/>
        <v>309</v>
      </c>
      <c r="I47" s="44">
        <f t="shared" si="42"/>
        <v>0</v>
      </c>
      <c r="J47" s="44">
        <f t="shared" si="42"/>
        <v>0</v>
      </c>
      <c r="K47" s="44">
        <f t="shared" si="42"/>
        <v>309</v>
      </c>
      <c r="L47" s="44">
        <f t="shared" si="42"/>
        <v>0</v>
      </c>
      <c r="M47" s="44">
        <f t="shared" si="42"/>
        <v>152</v>
      </c>
      <c r="N47" s="44">
        <f t="shared" si="42"/>
        <v>0</v>
      </c>
      <c r="O47" s="44">
        <f t="shared" si="42"/>
        <v>0</v>
      </c>
      <c r="P47" s="44">
        <f t="shared" si="42"/>
        <v>152</v>
      </c>
      <c r="Q47" s="44">
        <f t="shared" ref="Q47" si="43">SUM(Q46)</f>
        <v>0</v>
      </c>
      <c r="R47" s="5" t="s">
        <v>22</v>
      </c>
      <c r="S47" s="34">
        <f>M47/H47*100</f>
        <v>49.190938511326863</v>
      </c>
    </row>
    <row r="48" spans="1:19" ht="45.75" customHeight="1" x14ac:dyDescent="0.25">
      <c r="A48" s="60" t="s">
        <v>67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2"/>
    </row>
    <row r="49" spans="1:19" ht="97.5" customHeight="1" x14ac:dyDescent="0.25">
      <c r="A49" s="13" t="s">
        <v>68</v>
      </c>
      <c r="B49" s="13"/>
      <c r="C49" s="5">
        <f>D49+E49+F49+G49</f>
        <v>20</v>
      </c>
      <c r="D49" s="7"/>
      <c r="E49" s="7"/>
      <c r="F49" s="7">
        <v>20</v>
      </c>
      <c r="G49" s="9"/>
      <c r="H49" s="5">
        <f t="shared" ref="H49" si="44">I49+J49+K49</f>
        <v>20</v>
      </c>
      <c r="I49" s="9"/>
      <c r="J49" s="9"/>
      <c r="K49" s="9">
        <v>20</v>
      </c>
      <c r="L49" s="9"/>
      <c r="M49" s="5">
        <f t="shared" ref="M49" si="45">SUM(N49:Q49)</f>
        <v>8</v>
      </c>
      <c r="N49" s="9"/>
      <c r="O49" s="9"/>
      <c r="P49" s="9">
        <v>8</v>
      </c>
      <c r="Q49" s="9"/>
      <c r="R49" s="37" t="s">
        <v>66</v>
      </c>
      <c r="S49" s="23">
        <f t="shared" ref="S49" si="46">M49/C49*100</f>
        <v>40</v>
      </c>
    </row>
    <row r="50" spans="1:19" ht="45" customHeight="1" x14ac:dyDescent="0.25">
      <c r="A50" s="33" t="s">
        <v>27</v>
      </c>
      <c r="B50" s="16"/>
      <c r="C50" s="44">
        <f>SUM(C49)</f>
        <v>20</v>
      </c>
      <c r="D50" s="44">
        <f t="shared" ref="D50" si="47">SUM(D49)</f>
        <v>0</v>
      </c>
      <c r="E50" s="44">
        <f t="shared" ref="E50" si="48">SUM(E49)</f>
        <v>0</v>
      </c>
      <c r="F50" s="44">
        <f t="shared" ref="F50" si="49">SUM(F49)</f>
        <v>20</v>
      </c>
      <c r="G50" s="44">
        <f t="shared" ref="G50" si="50">SUM(G49)</f>
        <v>0</v>
      </c>
      <c r="H50" s="44">
        <f t="shared" ref="H50" si="51">SUM(H49)</f>
        <v>20</v>
      </c>
      <c r="I50" s="44">
        <f t="shared" ref="I50" si="52">SUM(I49)</f>
        <v>0</v>
      </c>
      <c r="J50" s="44">
        <f t="shared" ref="J50" si="53">SUM(J49)</f>
        <v>0</v>
      </c>
      <c r="K50" s="44">
        <f t="shared" ref="K50" si="54">SUM(K49)</f>
        <v>20</v>
      </c>
      <c r="L50" s="44">
        <f t="shared" ref="L50" si="55">SUM(L49)</f>
        <v>0</v>
      </c>
      <c r="M50" s="44">
        <f t="shared" ref="M50" si="56">SUM(M49)</f>
        <v>8</v>
      </c>
      <c r="N50" s="44">
        <f t="shared" ref="N50" si="57">SUM(N49)</f>
        <v>0</v>
      </c>
      <c r="O50" s="44">
        <f t="shared" ref="O50" si="58">SUM(O49)</f>
        <v>0</v>
      </c>
      <c r="P50" s="44">
        <f t="shared" ref="P50" si="59">SUM(P49)</f>
        <v>8</v>
      </c>
      <c r="Q50" s="44">
        <f t="shared" ref="Q50" si="60">SUM(Q49)</f>
        <v>0</v>
      </c>
      <c r="R50" s="5" t="s">
        <v>22</v>
      </c>
      <c r="S50" s="34">
        <f>M50/H50*100</f>
        <v>40</v>
      </c>
    </row>
    <row r="51" spans="1:19" ht="45" customHeight="1" x14ac:dyDescent="0.25">
      <c r="A51" s="60" t="s">
        <v>69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2"/>
    </row>
    <row r="52" spans="1:19" ht="121.5" customHeight="1" x14ac:dyDescent="0.25">
      <c r="A52" s="59" t="s">
        <v>70</v>
      </c>
      <c r="B52" s="13"/>
      <c r="C52" s="5">
        <f>D52+E52+F52+G52</f>
        <v>919.8</v>
      </c>
      <c r="D52" s="7"/>
      <c r="E52" s="7">
        <v>827.8</v>
      </c>
      <c r="F52" s="7">
        <v>92</v>
      </c>
      <c r="G52" s="9"/>
      <c r="H52" s="5">
        <f t="shared" ref="H52" si="61">I52+J52+K52</f>
        <v>919.8</v>
      </c>
      <c r="I52" s="9"/>
      <c r="J52" s="9">
        <v>827.8</v>
      </c>
      <c r="K52" s="9">
        <v>92</v>
      </c>
      <c r="L52" s="9"/>
      <c r="M52" s="5">
        <f t="shared" ref="M52" si="62">SUM(N52:Q52)</f>
        <v>919.8</v>
      </c>
      <c r="N52" s="9"/>
      <c r="O52" s="9">
        <v>827.8</v>
      </c>
      <c r="P52" s="9">
        <v>92</v>
      </c>
      <c r="Q52" s="9"/>
      <c r="R52" s="37" t="s">
        <v>66</v>
      </c>
      <c r="S52" s="23">
        <f t="shared" ref="S52" si="63">M52/C52*100</f>
        <v>100</v>
      </c>
    </row>
    <row r="53" spans="1:19" ht="45" customHeight="1" x14ac:dyDescent="0.25">
      <c r="A53" s="33" t="s">
        <v>27</v>
      </c>
      <c r="B53" s="16"/>
      <c r="C53" s="44">
        <f>SUM(C52)</f>
        <v>919.8</v>
      </c>
      <c r="D53" s="44">
        <f t="shared" ref="D53" si="64">SUM(D52)</f>
        <v>0</v>
      </c>
      <c r="E53" s="44">
        <f t="shared" ref="E53" si="65">SUM(E52)</f>
        <v>827.8</v>
      </c>
      <c r="F53" s="44">
        <f t="shared" ref="F53" si="66">SUM(F52)</f>
        <v>92</v>
      </c>
      <c r="G53" s="44">
        <f t="shared" ref="G53" si="67">SUM(G52)</f>
        <v>0</v>
      </c>
      <c r="H53" s="44">
        <f t="shared" ref="H53" si="68">SUM(H52)</f>
        <v>919.8</v>
      </c>
      <c r="I53" s="44">
        <f t="shared" ref="I53" si="69">SUM(I52)</f>
        <v>0</v>
      </c>
      <c r="J53" s="44">
        <f t="shared" ref="J53" si="70">SUM(J52)</f>
        <v>827.8</v>
      </c>
      <c r="K53" s="44">
        <f t="shared" ref="K53" si="71">SUM(K52)</f>
        <v>92</v>
      </c>
      <c r="L53" s="44">
        <f t="shared" ref="L53" si="72">SUM(L52)</f>
        <v>0</v>
      </c>
      <c r="M53" s="44">
        <f t="shared" ref="M53" si="73">SUM(M52)</f>
        <v>919.8</v>
      </c>
      <c r="N53" s="44">
        <f t="shared" ref="N53" si="74">SUM(N52)</f>
        <v>0</v>
      </c>
      <c r="O53" s="44">
        <f t="shared" ref="O53" si="75">SUM(O52)</f>
        <v>827.8</v>
      </c>
      <c r="P53" s="44">
        <f t="shared" ref="P53" si="76">SUM(P52)</f>
        <v>92</v>
      </c>
      <c r="Q53" s="44">
        <f t="shared" ref="Q53" si="77">SUM(Q52)</f>
        <v>0</v>
      </c>
      <c r="R53" s="5" t="s">
        <v>22</v>
      </c>
      <c r="S53" s="34">
        <v>100</v>
      </c>
    </row>
    <row r="54" spans="1:19" ht="37.5" customHeight="1" x14ac:dyDescent="0.25">
      <c r="A54" s="32" t="s">
        <v>15</v>
      </c>
      <c r="B54" s="16"/>
      <c r="C54" s="39">
        <f>C17+C22+C29+C34+C39+C44+C47+C50+C53</f>
        <v>30743</v>
      </c>
      <c r="D54" s="39">
        <f t="shared" ref="D54:Q54" si="78">D17+D22+D29+D34+D39+D44+D47+D50+D53</f>
        <v>0</v>
      </c>
      <c r="E54" s="39">
        <f t="shared" si="78"/>
        <v>3976.2</v>
      </c>
      <c r="F54" s="39">
        <f t="shared" si="78"/>
        <v>26766.799999999999</v>
      </c>
      <c r="G54" s="39">
        <f t="shared" si="78"/>
        <v>0</v>
      </c>
      <c r="H54" s="39">
        <f t="shared" si="78"/>
        <v>30743</v>
      </c>
      <c r="I54" s="39">
        <f t="shared" si="78"/>
        <v>0</v>
      </c>
      <c r="J54" s="39">
        <f t="shared" si="78"/>
        <v>3976.2</v>
      </c>
      <c r="K54" s="39">
        <f t="shared" si="78"/>
        <v>26766.799999999999</v>
      </c>
      <c r="L54" s="39">
        <f t="shared" si="78"/>
        <v>0</v>
      </c>
      <c r="M54" s="39">
        <f t="shared" si="78"/>
        <v>27858.499999999996</v>
      </c>
      <c r="N54" s="39">
        <f t="shared" si="78"/>
        <v>0</v>
      </c>
      <c r="O54" s="39">
        <f t="shared" si="78"/>
        <v>3858.5</v>
      </c>
      <c r="P54" s="39">
        <f t="shared" si="78"/>
        <v>24000</v>
      </c>
      <c r="Q54" s="39">
        <f t="shared" si="78"/>
        <v>0</v>
      </c>
      <c r="R54" s="6" t="s">
        <v>18</v>
      </c>
      <c r="S54" s="8">
        <f>M54/C54*100</f>
        <v>90.617376313307091</v>
      </c>
    </row>
    <row r="55" spans="1:19" ht="81" customHeight="1" x14ac:dyDescent="0.25">
      <c r="A55" s="10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9" ht="71.25" customHeight="1" x14ac:dyDescent="0.25">
      <c r="A56" s="1" t="s">
        <v>20</v>
      </c>
      <c r="D56" s="1" t="s">
        <v>71</v>
      </c>
    </row>
    <row r="57" spans="1:19" ht="79.5" customHeight="1" x14ac:dyDescent="0.25"/>
    <row r="58" spans="1:19" ht="42.75" customHeight="1" x14ac:dyDescent="0.25">
      <c r="A58" s="1" t="s">
        <v>72</v>
      </c>
    </row>
    <row r="59" spans="1:19" ht="47.25" customHeight="1" x14ac:dyDescent="0.25"/>
    <row r="60" spans="1:19" ht="53.25" customHeight="1" x14ac:dyDescent="0.25"/>
    <row r="62" spans="1:19" ht="26.25" customHeight="1" x14ac:dyDescent="0.25"/>
  </sheetData>
  <mergeCells count="25">
    <mergeCell ref="A30:S30"/>
    <mergeCell ref="S6:S8"/>
    <mergeCell ref="M7:M8"/>
    <mergeCell ref="R6:R8"/>
    <mergeCell ref="M6:Q6"/>
    <mergeCell ref="N7:Q7"/>
    <mergeCell ref="A18:S18"/>
    <mergeCell ref="A6:A8"/>
    <mergeCell ref="H6:L6"/>
    <mergeCell ref="I7:L7"/>
    <mergeCell ref="H7:H8"/>
    <mergeCell ref="A23:S23"/>
    <mergeCell ref="A10:S10"/>
    <mergeCell ref="B1:L1"/>
    <mergeCell ref="B2:L2"/>
    <mergeCell ref="B3:L3"/>
    <mergeCell ref="B4:L4"/>
    <mergeCell ref="D7:G7"/>
    <mergeCell ref="C7:C8"/>
    <mergeCell ref="C6:G6"/>
    <mergeCell ref="A35:S35"/>
    <mergeCell ref="A40:S40"/>
    <mergeCell ref="A45:S45"/>
    <mergeCell ref="A48:S48"/>
    <mergeCell ref="A51:S51"/>
  </mergeCells>
  <pageMargins left="0.23622047244094491" right="0.23622047244094491" top="0.15748031496062992" bottom="0.65104166666666663" header="0.31496062992125984" footer="0.31496062992125984"/>
  <pageSetup paperSize="9" scale="75" fitToHeight="6" orientation="landscape" r:id="rId1"/>
  <headerFooter>
    <oddFooter>&amp;CСтраница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2023-03-31T07:42:33Z</dcterms:modified>
</cp:coreProperties>
</file>