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54" i="1" l="1"/>
  <c r="H53" i="1"/>
  <c r="H52" i="1"/>
  <c r="H51" i="1"/>
  <c r="L50" i="1"/>
  <c r="K50" i="1"/>
  <c r="J50" i="1"/>
  <c r="I50" i="1"/>
  <c r="H50" i="1"/>
  <c r="H48" i="1"/>
  <c r="H47" i="1"/>
  <c r="H46" i="1"/>
  <c r="L45" i="1"/>
  <c r="K45" i="1"/>
  <c r="J45" i="1"/>
  <c r="I45" i="1"/>
  <c r="H45" i="1"/>
  <c r="H43" i="1"/>
  <c r="K42" i="1"/>
  <c r="J42" i="1"/>
  <c r="I42" i="1"/>
  <c r="H42" i="1"/>
  <c r="H40" i="1"/>
  <c r="L39" i="1"/>
  <c r="K39" i="1"/>
  <c r="J39" i="1"/>
  <c r="I39" i="1"/>
  <c r="H39" i="1"/>
  <c r="H37" i="1"/>
  <c r="H36" i="1"/>
  <c r="H35" i="1"/>
  <c r="H34" i="1"/>
  <c r="L33" i="1"/>
  <c r="K33" i="1"/>
  <c r="J33" i="1"/>
  <c r="I33" i="1"/>
  <c r="H31" i="1"/>
  <c r="H30" i="1"/>
  <c r="H29" i="1"/>
  <c r="H28" i="1"/>
  <c r="H27" i="1"/>
  <c r="H26" i="1"/>
  <c r="H25" i="1"/>
  <c r="H24" i="1"/>
  <c r="H23" i="1"/>
  <c r="H22" i="1"/>
  <c r="H21" i="1"/>
  <c r="L20" i="1"/>
  <c r="K20" i="1"/>
  <c r="J20" i="1"/>
  <c r="I20" i="1"/>
  <c r="H20" i="1"/>
  <c r="H18" i="1"/>
  <c r="H17" i="1"/>
  <c r="H16" i="1"/>
  <c r="H15" i="1"/>
  <c r="H14" i="1"/>
  <c r="H12" i="1"/>
  <c r="L11" i="1"/>
  <c r="L55" i="1" s="1"/>
  <c r="K11" i="1"/>
  <c r="J11" i="1"/>
  <c r="J55" i="1" s="1"/>
  <c r="I11" i="1"/>
  <c r="I55" i="1" s="1"/>
  <c r="H11" i="1" l="1"/>
  <c r="H33" i="1"/>
  <c r="K55" i="1"/>
  <c r="H55" i="1"/>
  <c r="D20" i="1"/>
  <c r="E20" i="1"/>
  <c r="F20" i="1"/>
  <c r="G20" i="1"/>
  <c r="N20" i="1"/>
  <c r="O20" i="1"/>
  <c r="P20" i="1"/>
  <c r="Q20" i="1"/>
  <c r="C22" i="1"/>
  <c r="M22" i="1"/>
  <c r="M21" i="1"/>
  <c r="C21" i="1"/>
  <c r="M43" i="1" l="1"/>
  <c r="M42" i="1" s="1"/>
  <c r="C43" i="1"/>
  <c r="C42" i="1" s="1"/>
  <c r="P42" i="1"/>
  <c r="O42" i="1"/>
  <c r="N42" i="1"/>
  <c r="F42" i="1"/>
  <c r="E42" i="1"/>
  <c r="D42" i="1"/>
  <c r="F39" i="1" l="1"/>
  <c r="G39" i="1"/>
  <c r="N39" i="1"/>
  <c r="O39" i="1"/>
  <c r="P39" i="1"/>
  <c r="Q39" i="1"/>
  <c r="E39" i="1"/>
  <c r="D39" i="1"/>
  <c r="C23" i="1" l="1"/>
  <c r="M13" i="1" l="1"/>
  <c r="D50" i="1"/>
  <c r="E50" i="1"/>
  <c r="F50" i="1"/>
  <c r="G50" i="1"/>
  <c r="N50" i="1"/>
  <c r="O50" i="1"/>
  <c r="P50" i="1"/>
  <c r="Q50" i="1"/>
  <c r="M53" i="1"/>
  <c r="C53" i="1"/>
  <c r="D45" i="1"/>
  <c r="E45" i="1"/>
  <c r="F45" i="1"/>
  <c r="G45" i="1"/>
  <c r="N45" i="1"/>
  <c r="O45" i="1"/>
  <c r="P45" i="1"/>
  <c r="Q45" i="1"/>
  <c r="C48" i="1"/>
  <c r="M48" i="1"/>
  <c r="D33" i="1"/>
  <c r="E33" i="1"/>
  <c r="F33" i="1"/>
  <c r="G33" i="1"/>
  <c r="N33" i="1"/>
  <c r="O33" i="1"/>
  <c r="P33" i="1"/>
  <c r="Q33" i="1"/>
  <c r="M30" i="1"/>
  <c r="C30" i="1"/>
  <c r="C24" i="1"/>
  <c r="M24" i="1"/>
  <c r="D11" i="1"/>
  <c r="E11" i="1"/>
  <c r="F11" i="1"/>
  <c r="G11" i="1"/>
  <c r="N11" i="1"/>
  <c r="O11" i="1"/>
  <c r="P11" i="1"/>
  <c r="Q11" i="1"/>
  <c r="N55" i="1" l="1"/>
  <c r="D55" i="1"/>
  <c r="Q55" i="1"/>
  <c r="O55" i="1"/>
  <c r="E55" i="1"/>
  <c r="G55" i="1"/>
  <c r="P55" i="1"/>
  <c r="F55" i="1"/>
  <c r="M28" i="1"/>
  <c r="M27" i="1"/>
  <c r="M26" i="1"/>
  <c r="M17" i="1"/>
  <c r="M52" i="1"/>
  <c r="C52" i="1"/>
  <c r="M54" i="1"/>
  <c r="C54" i="1"/>
  <c r="M51" i="1"/>
  <c r="C51" i="1"/>
  <c r="M35" i="1"/>
  <c r="C35" i="1"/>
  <c r="C28" i="1"/>
  <c r="C27" i="1"/>
  <c r="C26" i="1"/>
  <c r="C17" i="1"/>
  <c r="M16" i="1"/>
  <c r="C16" i="1"/>
  <c r="M15" i="1"/>
  <c r="C15" i="1"/>
  <c r="M50" i="1" l="1"/>
  <c r="C50" i="1"/>
  <c r="M47" i="1"/>
  <c r="M46" i="1"/>
  <c r="C14" i="1"/>
  <c r="C47" i="1"/>
  <c r="C46" i="1"/>
  <c r="C40" i="1"/>
  <c r="C39" i="1" s="1"/>
  <c r="C34" i="1"/>
  <c r="M40" i="1"/>
  <c r="M39" i="1" s="1"/>
  <c r="M36" i="1"/>
  <c r="C36" i="1"/>
  <c r="C45" i="1" l="1"/>
  <c r="M45" i="1"/>
  <c r="M37" i="1" l="1"/>
  <c r="M34" i="1"/>
  <c r="M23" i="1"/>
  <c r="M31" i="1"/>
  <c r="M29" i="1"/>
  <c r="M25" i="1"/>
  <c r="C31" i="1"/>
  <c r="C37" i="1"/>
  <c r="C33" i="1" s="1"/>
  <c r="C25" i="1"/>
  <c r="C29" i="1"/>
  <c r="M18" i="1"/>
  <c r="M14" i="1"/>
  <c r="M12" i="1"/>
  <c r="C18" i="1"/>
  <c r="C12" i="1"/>
  <c r="M20" i="1" l="1"/>
  <c r="C20" i="1"/>
  <c r="M33" i="1"/>
  <c r="C11" i="1"/>
  <c r="M11" i="1"/>
  <c r="C55" i="1" l="1"/>
  <c r="M55" i="1"/>
</calcChain>
</file>

<file path=xl/sharedStrings.xml><?xml version="1.0" encoding="utf-8"?>
<sst xmlns="http://schemas.openxmlformats.org/spreadsheetml/2006/main" count="109" uniqueCount="64">
  <si>
    <t>Всего</t>
  </si>
  <si>
    <t>Федеральный бюджет</t>
  </si>
  <si>
    <t>Областной бюджет</t>
  </si>
  <si>
    <t>Местный бюджет</t>
  </si>
  <si>
    <t>Прочие</t>
  </si>
  <si>
    <t>В том числе:</t>
  </si>
  <si>
    <t>(тыс.руб.)</t>
  </si>
  <si>
    <t>ИТОГО по программе</t>
  </si>
  <si>
    <t>Исполнитель:</t>
  </si>
  <si>
    <t>Объем финансирования                                                                                     План на 2016 год</t>
  </si>
  <si>
    <t>"Устойчивое развитие территории Дзержинского сельского поселения"</t>
  </si>
  <si>
    <t>Расходы на содержание муниципальных учреждений культуры (01 001200)</t>
  </si>
  <si>
    <t>Расходы на организация и проведение спортивных мероприятий (04 01740)</t>
  </si>
  <si>
    <t>Расходы на содержание муниципальных казенных учреждений (05 00130)</t>
  </si>
  <si>
    <t>На реализацию мероприятий по по подготовке объектов теплоснабжения к отопительному сезону на территории Ленинградской области (02 70160, 02 S0160)</t>
  </si>
  <si>
    <t>Расходы на мероприятия по учету и обслуживанию уличного освещения поселения (03 01600)</t>
  </si>
  <si>
    <t>Расходы на организацию вывоза бытовых стихийных свалок (06 01640)</t>
  </si>
  <si>
    <t>Капитальный ремонт и ремонт автомобильных дорог общего пользования местного значения (02 70140, 02 S0140)</t>
  </si>
  <si>
    <t>Расходы на мероприятия по укреплению пожарной безопасности на территории поселения (02 01220)</t>
  </si>
  <si>
    <t>Реализация областного закона от 12 мая 2015 года №42-оз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поселений"(01 74390, 01 S4390)</t>
  </si>
  <si>
    <t>Расходы на прочие мероприятия по благоустройству поселений (01 01620)</t>
  </si>
  <si>
    <t>Обеспечение мероприятий по переселнию граждан из аварийного жилищного фонда за счет средств ГК "Фонд содействия реформированию жилищно-коммунального хозяйства" (01 09502)</t>
  </si>
  <si>
    <r>
      <rPr>
        <b/>
        <sz val="14"/>
        <color theme="1"/>
        <rFont val="Times New Roman"/>
        <family val="1"/>
        <charset val="204"/>
      </rPr>
      <t>за 2016 год</t>
    </r>
    <r>
      <rPr>
        <sz val="14"/>
        <color theme="1"/>
        <rFont val="Times New Roman"/>
        <family val="1"/>
        <charset val="204"/>
      </rPr>
      <t xml:space="preserve"> (нарастающим итогом)</t>
    </r>
  </si>
  <si>
    <t>Строительство котельных в Дзержинском сельском поселении Лужского муниципального района Ленинградской области в рамках концессионного соглашения (д.Торошковичи) (08 09505, 08 09605, 08 S09605)</t>
  </si>
  <si>
    <t>Расходы на организацию теплоснабжения (01 02570)</t>
  </si>
  <si>
    <t>И.о. главы администрации</t>
  </si>
  <si>
    <t>А.М. Султанов</t>
  </si>
  <si>
    <t>реализации мероприятий муниципальной программы</t>
  </si>
  <si>
    <t>Обеспечение выплат стимулирующего характера работникам муниципальных учреждений культуры                            (01 70360)</t>
  </si>
  <si>
    <t>Расходы на содержание муниципальных  библиотек                                         (01 00210)</t>
  </si>
  <si>
    <t>Расходы на озеленение территории поселения                                                    (05 01630)</t>
  </si>
  <si>
    <t>Реализация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                                                         (01 70880, 01 S0880)</t>
  </si>
  <si>
    <t>Обеспечение мероприятий по переселнию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                                                 (01 09602, 01 S9602)</t>
  </si>
  <si>
    <t>Е.В. Науменко    тел.8-81372-50-626</t>
  </si>
  <si>
    <t xml:space="preserve">ОТЧЕТ </t>
  </si>
  <si>
    <t>Результат выполнения/ причины невыполнения</t>
  </si>
  <si>
    <t>Наименование подпрограммы / мероприятий подпрограммы</t>
  </si>
  <si>
    <t>Подпрограмма "Развитие культуры, физической культуры и спорта в Дзержинском сельском поселении Лужского муниципального района" (14 1)</t>
  </si>
  <si>
    <t>Всего по подпрограмме</t>
  </si>
  <si>
    <t>Подпрограмма "Обеспечение устойчивого функционирования жилищно-коммунального хозяйства в Дзержинском сельском поселении Лужского муниципального района" (14 2)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</si>
  <si>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(03 72020)</t>
  </si>
  <si>
    <t>Расходы на организация и проведение культурно-массовых мероприятий (04 01720)</t>
  </si>
  <si>
    <t>Реализация мероприятий по повышению надежности и энергетической эффективности в системах теплоснабжения (01 70180, 01 S0180)</t>
  </si>
  <si>
    <t>Расходы на мероприятия по поготовке объектов теплоснабжения к отопительному сезону на территории поселения (02 01560)</t>
  </si>
  <si>
    <t>Расходы на прочие мероприятия по благоустройству поселений (04 01620)</t>
  </si>
  <si>
    <t>На реализацию мероприятий по борьбе с  борщевиком Сосновского (04 74310, 04 S4310)</t>
  </si>
  <si>
    <t>Подпрограмма "Развитие автомобильных дорог в Дзержинском сельском поселении Лужского муниципального района" (14 3)</t>
  </si>
  <si>
    <t>Расходы на мероприятия по обслуживанию и содержанию автомобильных дорог (01 01150)</t>
  </si>
  <si>
    <t>Расходы на мероприятия по содержанию и ремонту дворовых территорий многоквартирных домов, проездов к дворовым территориям многоквартирных домов населенных  пунктов (03 01660)</t>
  </si>
  <si>
    <t>Подпрограмма "Безопасность Дзержинского сельского поселения Лужского муниципального района" (14 4)</t>
  </si>
  <si>
    <t>Подпрограмма "Проведение капитального ремонта многоквартирных домов, расположенных на территории муниципального образования Дзержинское сельское поселение" (14 5)</t>
  </si>
  <si>
    <t>Обеспечение мероприятий по капитальному ремонту многоквартирных домов  (01 S9601)</t>
  </si>
  <si>
    <t>Подпрограмма "Развитие части территории Дзержинского сельского поселения Лужского муниципального района" (14 6)</t>
  </si>
  <si>
    <t>Подпрограмма "О предоставлении муниципальной поддержки гражданам, нуждающимся в улучшении жилищных условий" (14 7)</t>
  </si>
  <si>
    <t>Обеспечение мероприятий по переселению граждан из аварийного жилищного фонда на приобретение дополнительных метров (01 00670)</t>
  </si>
  <si>
    <t>На оплату за технологическое присоединение и выполнение работ по наружным сетям электро, тепло, водо, газоснабжению, водоотведению и работ по благоустройству многоквартирных жилых домов, строительство которых осуществляется в рамках реализации этапа 2016 года региональной адресной программы "Переселение граждан из аварийного жилищного фонда на территории Ленинградской области в 2013-2017 годах"  (01 74530)</t>
  </si>
  <si>
    <t>мероприятие выполнено</t>
  </si>
  <si>
    <t>мероприятие выполнено, денежные средства освоены в соответствии с фактическим выполнением работ</t>
  </si>
  <si>
    <t>мероприятие выполнено (в части плана 2016года)</t>
  </si>
  <si>
    <t>мероприятие выполнено, денежные средства освоены в соответствии с фактическим выполнением работ, часть работ перенсена 2017 год</t>
  </si>
  <si>
    <t>мероприятие выполнено, экономия по контракту</t>
  </si>
  <si>
    <t xml:space="preserve">Выполнено на отчетную дату                                                                    </t>
  </si>
  <si>
    <t>Объем финансирования                                                                                    Факт на 2016 год</t>
  </si>
  <si>
    <t>мероприятие не выполнено, работы перенесены на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</si>
</sst>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164" fontId="1" fillId="0" borderId="1" xfId="0" applyNumberFormat="1" applyFont="1" applyBorder="1" applyAlignment="1">
      <alignment horizontal="center" vertical="center" wrapText="1" shrinkToFit="1"/>
    </xf>
    <xf numFmtId="164" fontId="1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3" fillId="0" borderId="0" xfId="0" applyFont="1" applyBorder="1" applyAlignment="1">
      <alignment vertical="center" wrapText="1" shrinkToFit="1"/>
    </xf>
    <xf numFmtId="164" fontId="3" fillId="0" borderId="0" xfId="0" applyNumberFormat="1" applyFont="1" applyBorder="1" applyAlignment="1">
      <alignment horizontal="center" vertical="center" wrapText="1" shrinkToFit="1"/>
    </xf>
    <xf numFmtId="164" fontId="1" fillId="2" borderId="1" xfId="0" applyNumberFormat="1" applyFont="1" applyFill="1" applyBorder="1" applyAlignment="1">
      <alignment horizontal="center" vertical="center" wrapText="1" shrinkToFit="1"/>
    </xf>
    <xf numFmtId="0" fontId="1" fillId="3" borderId="0" xfId="0" applyFont="1" applyFill="1"/>
    <xf numFmtId="0" fontId="1" fillId="3" borderId="1" xfId="0" applyFont="1" applyFill="1" applyBorder="1" applyAlignment="1">
      <alignment horizontal="center" vertical="center" wrapText="1" shrinkToFit="1"/>
    </xf>
    <xf numFmtId="164" fontId="3" fillId="3" borderId="1" xfId="0" applyNumberFormat="1" applyFont="1" applyFill="1" applyBorder="1" applyAlignment="1">
      <alignment horizontal="center" vertical="center" wrapText="1" shrinkToFit="1"/>
    </xf>
    <xf numFmtId="0" fontId="3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left" vertical="center" wrapText="1" shrinkToFit="1"/>
    </xf>
    <xf numFmtId="164" fontId="7" fillId="3" borderId="1" xfId="0" applyNumberFormat="1" applyFont="1" applyFill="1" applyBorder="1" applyAlignment="1">
      <alignment horizontal="left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left" vertical="center" wrapText="1" shrinkToFit="1"/>
    </xf>
    <xf numFmtId="0" fontId="2" fillId="0" borderId="4" xfId="0" applyFont="1" applyBorder="1" applyAlignment="1">
      <alignment horizontal="left" vertical="center" wrapText="1" shrinkToFit="1"/>
    </xf>
    <xf numFmtId="0" fontId="7" fillId="0" borderId="3" xfId="0" applyFont="1" applyBorder="1" applyAlignment="1">
      <alignment horizontal="left" vertical="center" wrapText="1" shrinkToFit="1"/>
    </xf>
    <xf numFmtId="0" fontId="7" fillId="0" borderId="4" xfId="0" applyFont="1" applyBorder="1" applyAlignment="1">
      <alignment horizontal="left" vertical="center" wrapText="1" shrinkToFit="1"/>
    </xf>
    <xf numFmtId="0" fontId="3" fillId="2" borderId="3" xfId="0" applyFont="1" applyFill="1" applyBorder="1" applyAlignment="1">
      <alignment horizontal="left" vertical="center" wrapText="1" shrinkToFit="1"/>
    </xf>
    <xf numFmtId="0" fontId="3" fillId="2" borderId="4" xfId="0" applyFont="1" applyFill="1" applyBorder="1" applyAlignment="1">
      <alignment horizontal="left" vertical="center" wrapText="1" shrinkToFit="1"/>
    </xf>
    <xf numFmtId="0" fontId="3" fillId="2" borderId="3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 shrinkToFit="1"/>
    </xf>
    <xf numFmtId="0" fontId="6" fillId="2" borderId="3" xfId="0" applyFont="1" applyFill="1" applyBorder="1" applyAlignment="1">
      <alignment horizontal="left" vertical="center" wrapText="1" shrinkToFit="1"/>
    </xf>
    <xf numFmtId="0" fontId="6" fillId="2" borderId="4" xfId="0" applyFont="1" applyFill="1" applyBorder="1" applyAlignment="1">
      <alignment horizontal="left" vertical="center" wrapText="1" shrinkToFit="1"/>
    </xf>
    <xf numFmtId="0" fontId="2" fillId="3" borderId="6" xfId="0" applyFont="1" applyFill="1" applyBorder="1" applyAlignment="1">
      <alignment horizontal="center" vertical="center" wrapText="1" shrinkToFit="1"/>
    </xf>
    <xf numFmtId="0" fontId="2" fillId="3" borderId="8" xfId="0" applyFont="1" applyFill="1" applyBorder="1" applyAlignment="1">
      <alignment horizontal="center" vertical="center" wrapText="1" shrinkToFit="1"/>
    </xf>
    <xf numFmtId="0" fontId="2" fillId="3" borderId="7" xfId="0" applyFont="1" applyFill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right"/>
    </xf>
    <xf numFmtId="0" fontId="1" fillId="0" borderId="9" xfId="0" applyFont="1" applyBorder="1" applyAlignment="1">
      <alignment horizontal="center" vertical="center" wrapText="1" shrinkToFit="1"/>
    </xf>
    <xf numFmtId="0" fontId="1" fillId="0" borderId="10" xfId="0" applyFont="1" applyBorder="1" applyAlignment="1">
      <alignment horizontal="center" vertical="center" wrapText="1" shrinkToFit="1"/>
    </xf>
    <xf numFmtId="0" fontId="1" fillId="0" borderId="11" xfId="0" applyFont="1" applyBorder="1" applyAlignment="1">
      <alignment horizontal="center" vertical="center" wrapText="1" shrinkToFit="1"/>
    </xf>
    <xf numFmtId="0" fontId="1" fillId="0" borderId="12" xfId="0" applyFont="1" applyBorder="1" applyAlignment="1">
      <alignment horizontal="center" vertical="center" wrapText="1" shrinkToFit="1"/>
    </xf>
    <xf numFmtId="0" fontId="1" fillId="0" borderId="13" xfId="0" applyFont="1" applyBorder="1" applyAlignment="1">
      <alignment horizontal="center" vertical="center" wrapText="1" shrinkToFit="1"/>
    </xf>
    <xf numFmtId="0" fontId="1" fillId="0" borderId="14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9"/>
  <sheetViews>
    <sheetView tabSelected="1" showWhiteSpace="0" view="pageLayout" zoomScale="120" zoomScaleNormal="100" zoomScalePageLayoutView="120" workbookViewId="0">
      <selection activeCell="C13" sqref="C13"/>
    </sheetView>
  </sheetViews>
  <sheetFormatPr defaultRowHeight="15.75" x14ac:dyDescent="0.25"/>
  <cols>
    <col min="1" max="2" width="19.7109375" style="1" customWidth="1"/>
    <col min="3" max="4" width="9.140625" style="1"/>
    <col min="5" max="5" width="9.28515625" style="1" customWidth="1"/>
    <col min="6" max="6" width="9.140625" style="1"/>
    <col min="7" max="7" width="7" style="1" customWidth="1"/>
    <col min="8" max="9" width="9.140625" style="1"/>
    <col min="10" max="10" width="9.28515625" style="1" customWidth="1"/>
    <col min="11" max="11" width="9.140625" style="1"/>
    <col min="12" max="12" width="7" style="1" customWidth="1"/>
    <col min="13" max="13" width="9.140625" style="1"/>
    <col min="14" max="14" width="8.140625" style="1" customWidth="1"/>
    <col min="15" max="15" width="9.42578125" style="1" customWidth="1"/>
    <col min="16" max="16" width="10.28515625" style="1" customWidth="1"/>
    <col min="17" max="17" width="7.5703125" style="1" customWidth="1"/>
    <col min="18" max="18" width="21.85546875" style="13" customWidth="1"/>
    <col min="19" max="16384" width="9.140625" style="1"/>
  </cols>
  <sheetData>
    <row r="1" spans="1:32" ht="18.75" x14ac:dyDescent="0.3">
      <c r="A1" s="44" t="s">
        <v>34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32" ht="18.75" x14ac:dyDescent="0.3">
      <c r="A2" s="44" t="s">
        <v>27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32" ht="18.75" x14ac:dyDescent="0.3">
      <c r="A3" s="44" t="s">
        <v>10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32" ht="18.75" x14ac:dyDescent="0.3">
      <c r="A4" s="45" t="s">
        <v>22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</row>
    <row r="5" spans="1:32" x14ac:dyDescent="0.25">
      <c r="P5" s="37" t="s">
        <v>6</v>
      </c>
      <c r="Q5" s="37"/>
      <c r="R5" s="37"/>
    </row>
    <row r="6" spans="1:32" ht="79.5" customHeight="1" x14ac:dyDescent="0.25">
      <c r="A6" s="38" t="s">
        <v>36</v>
      </c>
      <c r="B6" s="39"/>
      <c r="C6" s="46" t="s">
        <v>9</v>
      </c>
      <c r="D6" s="46"/>
      <c r="E6" s="46"/>
      <c r="F6" s="46"/>
      <c r="G6" s="46"/>
      <c r="H6" s="46" t="s">
        <v>62</v>
      </c>
      <c r="I6" s="46"/>
      <c r="J6" s="46"/>
      <c r="K6" s="46"/>
      <c r="L6" s="46"/>
      <c r="M6" s="46" t="s">
        <v>61</v>
      </c>
      <c r="N6" s="46"/>
      <c r="O6" s="46"/>
      <c r="P6" s="46"/>
      <c r="Q6" s="46"/>
      <c r="R6" s="34" t="s">
        <v>35</v>
      </c>
      <c r="S6" s="2"/>
      <c r="T6" s="2"/>
      <c r="U6" s="2"/>
      <c r="V6" s="2"/>
      <c r="W6" s="2"/>
      <c r="X6" s="2"/>
      <c r="Y6" s="2"/>
      <c r="Z6" s="2"/>
      <c r="AA6" s="2"/>
      <c r="AB6" s="2"/>
    </row>
    <row r="7" spans="1:32" ht="15.75" customHeight="1" x14ac:dyDescent="0.25">
      <c r="A7" s="40"/>
      <c r="B7" s="41"/>
      <c r="C7" s="21" t="s">
        <v>0</v>
      </c>
      <c r="D7" s="21" t="s">
        <v>5</v>
      </c>
      <c r="E7" s="21"/>
      <c r="F7" s="21"/>
      <c r="G7" s="21"/>
      <c r="H7" s="21" t="s">
        <v>0</v>
      </c>
      <c r="I7" s="21" t="s">
        <v>5</v>
      </c>
      <c r="J7" s="21"/>
      <c r="K7" s="21"/>
      <c r="L7" s="21"/>
      <c r="M7" s="21" t="s">
        <v>0</v>
      </c>
      <c r="N7" s="21" t="s">
        <v>5</v>
      </c>
      <c r="O7" s="21"/>
      <c r="P7" s="21"/>
      <c r="Q7" s="21"/>
      <c r="R7" s="35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38.25" x14ac:dyDescent="0.25">
      <c r="A8" s="42"/>
      <c r="B8" s="43"/>
      <c r="C8" s="21"/>
      <c r="D8" s="3" t="s">
        <v>1</v>
      </c>
      <c r="E8" s="3" t="s">
        <v>2</v>
      </c>
      <c r="F8" s="3" t="s">
        <v>3</v>
      </c>
      <c r="G8" s="3" t="s">
        <v>4</v>
      </c>
      <c r="H8" s="21"/>
      <c r="I8" s="19" t="s">
        <v>1</v>
      </c>
      <c r="J8" s="19" t="s">
        <v>2</v>
      </c>
      <c r="K8" s="19" t="s">
        <v>3</v>
      </c>
      <c r="L8" s="19" t="s">
        <v>4</v>
      </c>
      <c r="M8" s="21"/>
      <c r="N8" s="3" t="s">
        <v>1</v>
      </c>
      <c r="O8" s="3" t="s">
        <v>2</v>
      </c>
      <c r="P8" s="3" t="s">
        <v>3</v>
      </c>
      <c r="Q8" s="3" t="s">
        <v>4</v>
      </c>
      <c r="R8" s="36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20">
        <v>3</v>
      </c>
      <c r="I9" s="20">
        <v>4</v>
      </c>
      <c r="J9" s="20">
        <v>5</v>
      </c>
      <c r="K9" s="20">
        <v>6</v>
      </c>
      <c r="L9" s="20">
        <v>7</v>
      </c>
      <c r="M9" s="4">
        <v>8</v>
      </c>
      <c r="N9" s="4">
        <v>9</v>
      </c>
      <c r="O9" s="4">
        <v>10</v>
      </c>
      <c r="P9" s="4">
        <v>11</v>
      </c>
      <c r="Q9" s="4">
        <v>12</v>
      </c>
      <c r="R9" s="14">
        <v>8</v>
      </c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24" customHeight="1" x14ac:dyDescent="0.25">
      <c r="A10" s="26" t="s">
        <v>37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27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27" customHeight="1" x14ac:dyDescent="0.25">
      <c r="A11" s="32" t="s">
        <v>38</v>
      </c>
      <c r="B11" s="33"/>
      <c r="C11" s="7">
        <f>C12+C14+C15+C16+C18+C17+C13</f>
        <v>7969.2000000000007</v>
      </c>
      <c r="D11" s="7">
        <f t="shared" ref="D11:Q11" si="0">D12+D14+D15+D16+D18+D17+D13</f>
        <v>0</v>
      </c>
      <c r="E11" s="7">
        <f t="shared" si="0"/>
        <v>295.2</v>
      </c>
      <c r="F11" s="7">
        <f t="shared" si="0"/>
        <v>7674.0000000000009</v>
      </c>
      <c r="G11" s="7">
        <f t="shared" si="0"/>
        <v>0</v>
      </c>
      <c r="H11" s="7">
        <f>H12+H14+H15+H16+H18+H17+H13</f>
        <v>7969.2000000000007</v>
      </c>
      <c r="I11" s="7">
        <f t="shared" ref="I11:L11" si="1">I12+I14+I15+I16+I18+I17+I13</f>
        <v>0</v>
      </c>
      <c r="J11" s="7">
        <f t="shared" si="1"/>
        <v>295.2</v>
      </c>
      <c r="K11" s="7">
        <f t="shared" si="1"/>
        <v>7674.0000000000009</v>
      </c>
      <c r="L11" s="7">
        <f t="shared" si="1"/>
        <v>0</v>
      </c>
      <c r="M11" s="7">
        <f t="shared" si="0"/>
        <v>7146.7999999999993</v>
      </c>
      <c r="N11" s="7">
        <f t="shared" si="0"/>
        <v>0</v>
      </c>
      <c r="O11" s="7">
        <f t="shared" si="0"/>
        <v>295.2</v>
      </c>
      <c r="P11" s="7">
        <f t="shared" si="0"/>
        <v>6851.5999999999995</v>
      </c>
      <c r="Q11" s="7">
        <f t="shared" si="0"/>
        <v>0</v>
      </c>
      <c r="R11" s="15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90" customHeight="1" x14ac:dyDescent="0.25">
      <c r="A12" s="22" t="s">
        <v>11</v>
      </c>
      <c r="B12" s="23"/>
      <c r="C12" s="12">
        <f>D12+E12+F12+G12</f>
        <v>3107.5</v>
      </c>
      <c r="D12" s="5"/>
      <c r="E12" s="5"/>
      <c r="F12" s="5">
        <v>3107.5</v>
      </c>
      <c r="G12" s="5"/>
      <c r="H12" s="12">
        <f>I12+J12+K12+L12</f>
        <v>3107.5</v>
      </c>
      <c r="I12" s="5"/>
      <c r="J12" s="5"/>
      <c r="K12" s="5">
        <v>3107.5</v>
      </c>
      <c r="L12" s="5"/>
      <c r="M12" s="12">
        <f>N12+O12+P12+Q12</f>
        <v>2738.3</v>
      </c>
      <c r="N12" s="5"/>
      <c r="O12" s="5"/>
      <c r="P12" s="5">
        <v>2738.3</v>
      </c>
      <c r="Q12" s="5"/>
      <c r="R12" s="18" t="s">
        <v>57</v>
      </c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51.75" customHeight="1" x14ac:dyDescent="0.25">
      <c r="A13" s="22" t="s">
        <v>28</v>
      </c>
      <c r="B13" s="23"/>
      <c r="C13" s="12">
        <v>295.2</v>
      </c>
      <c r="D13" s="5"/>
      <c r="E13" s="5">
        <v>295.2</v>
      </c>
      <c r="F13" s="5"/>
      <c r="G13" s="5"/>
      <c r="H13" s="12">
        <v>295.2</v>
      </c>
      <c r="I13" s="5"/>
      <c r="J13" s="5">
        <v>295.2</v>
      </c>
      <c r="K13" s="5"/>
      <c r="L13" s="5"/>
      <c r="M13" s="12">
        <f>O13</f>
        <v>295.2</v>
      </c>
      <c r="N13" s="5"/>
      <c r="O13" s="5">
        <v>295.2</v>
      </c>
      <c r="P13" s="5"/>
      <c r="Q13" s="5"/>
      <c r="R13" s="18" t="s">
        <v>56</v>
      </c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42" customHeight="1" x14ac:dyDescent="0.25">
      <c r="A14" s="22" t="s">
        <v>29</v>
      </c>
      <c r="B14" s="23"/>
      <c r="C14" s="12">
        <f>D14+E14+F14</f>
        <v>1284.0999999999999</v>
      </c>
      <c r="D14" s="5"/>
      <c r="E14" s="5"/>
      <c r="F14" s="5">
        <v>1284.0999999999999</v>
      </c>
      <c r="G14" s="5"/>
      <c r="H14" s="12">
        <f>I14+J14+K14</f>
        <v>1284.0999999999999</v>
      </c>
      <c r="I14" s="5"/>
      <c r="J14" s="5"/>
      <c r="K14" s="5">
        <v>1284.0999999999999</v>
      </c>
      <c r="L14" s="5"/>
      <c r="M14" s="12">
        <f t="shared" ref="M14:M18" si="2">N14+O14+P14+Q14</f>
        <v>1256.7</v>
      </c>
      <c r="N14" s="5"/>
      <c r="O14" s="5"/>
      <c r="P14" s="5">
        <v>1256.7</v>
      </c>
      <c r="Q14" s="5"/>
      <c r="R14" s="18" t="s">
        <v>56</v>
      </c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53.25" customHeight="1" x14ac:dyDescent="0.25">
      <c r="A15" s="22" t="s">
        <v>40</v>
      </c>
      <c r="B15" s="23"/>
      <c r="C15" s="12">
        <f>D15+E15+F15</f>
        <v>150</v>
      </c>
      <c r="D15" s="5"/>
      <c r="E15" s="5"/>
      <c r="F15" s="5">
        <v>150</v>
      </c>
      <c r="G15" s="5"/>
      <c r="H15" s="12">
        <f>I15+J15+K15</f>
        <v>150</v>
      </c>
      <c r="I15" s="5"/>
      <c r="J15" s="5"/>
      <c r="K15" s="5">
        <v>150</v>
      </c>
      <c r="L15" s="5"/>
      <c r="M15" s="12">
        <f t="shared" ref="M15:M17" si="3">N15+O15+P15+Q15</f>
        <v>150</v>
      </c>
      <c r="N15" s="5"/>
      <c r="O15" s="5"/>
      <c r="P15" s="5">
        <v>150</v>
      </c>
      <c r="Q15" s="5"/>
      <c r="R15" s="18" t="s">
        <v>56</v>
      </c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47.25" customHeight="1" x14ac:dyDescent="0.25">
      <c r="A16" s="22" t="s">
        <v>41</v>
      </c>
      <c r="B16" s="23"/>
      <c r="C16" s="12">
        <f t="shared" ref="C16" si="4">D16+E16+F16+G16</f>
        <v>980</v>
      </c>
      <c r="D16" s="5"/>
      <c r="E16" s="5"/>
      <c r="F16" s="5">
        <v>980</v>
      </c>
      <c r="G16" s="5"/>
      <c r="H16" s="12">
        <f t="shared" ref="H16" si="5">I16+J16+K16+L16</f>
        <v>980</v>
      </c>
      <c r="I16" s="5"/>
      <c r="J16" s="5"/>
      <c r="K16" s="5">
        <v>980</v>
      </c>
      <c r="L16" s="5"/>
      <c r="M16" s="12">
        <f t="shared" si="3"/>
        <v>955.4</v>
      </c>
      <c r="N16" s="5"/>
      <c r="O16" s="5"/>
      <c r="P16" s="5">
        <v>955.4</v>
      </c>
      <c r="Q16" s="5"/>
      <c r="R16" s="18" t="s">
        <v>56</v>
      </c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32" ht="42" customHeight="1" x14ac:dyDescent="0.25">
      <c r="A17" s="22" t="s">
        <v>12</v>
      </c>
      <c r="B17" s="23"/>
      <c r="C17" s="12">
        <f>F17</f>
        <v>231.3</v>
      </c>
      <c r="D17" s="5"/>
      <c r="E17" s="5"/>
      <c r="F17" s="5">
        <v>231.3</v>
      </c>
      <c r="G17" s="5"/>
      <c r="H17" s="12">
        <f>K17</f>
        <v>231.3</v>
      </c>
      <c r="I17" s="5"/>
      <c r="J17" s="5"/>
      <c r="K17" s="5">
        <v>231.3</v>
      </c>
      <c r="L17" s="5"/>
      <c r="M17" s="12">
        <f t="shared" si="3"/>
        <v>231.3</v>
      </c>
      <c r="N17" s="5"/>
      <c r="O17" s="5"/>
      <c r="P17" s="5">
        <v>231.3</v>
      </c>
      <c r="Q17" s="5"/>
      <c r="R17" s="18" t="s">
        <v>56</v>
      </c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32" ht="93" customHeight="1" x14ac:dyDescent="0.25">
      <c r="A18" s="22" t="s">
        <v>13</v>
      </c>
      <c r="B18" s="23"/>
      <c r="C18" s="12">
        <f t="shared" ref="C18" si="6">D18+E18+F18+G18</f>
        <v>1921.1</v>
      </c>
      <c r="D18" s="5"/>
      <c r="E18" s="5"/>
      <c r="F18" s="5">
        <v>1921.1</v>
      </c>
      <c r="G18" s="5"/>
      <c r="H18" s="12">
        <f t="shared" ref="H18" si="7">I18+J18+K18+L18</f>
        <v>1921.1</v>
      </c>
      <c r="I18" s="5"/>
      <c r="J18" s="5"/>
      <c r="K18" s="5">
        <v>1921.1</v>
      </c>
      <c r="L18" s="5"/>
      <c r="M18" s="12">
        <f t="shared" si="2"/>
        <v>1519.9</v>
      </c>
      <c r="N18" s="5"/>
      <c r="O18" s="5"/>
      <c r="P18" s="5">
        <v>1519.9</v>
      </c>
      <c r="Q18" s="5"/>
      <c r="R18" s="18" t="s">
        <v>57</v>
      </c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1:32" ht="46.5" customHeight="1" x14ac:dyDescent="0.25">
      <c r="A19" s="26" t="s">
        <v>39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27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1:32" ht="34.5" customHeight="1" x14ac:dyDescent="0.25">
      <c r="A20" s="32" t="s">
        <v>38</v>
      </c>
      <c r="B20" s="33"/>
      <c r="C20" s="7">
        <f>C23+C24+C25+C26+C27+C28+C29+C30+C31+C21+C22</f>
        <v>29531.300000000003</v>
      </c>
      <c r="D20" s="7">
        <f t="shared" ref="D20:Q20" si="8">D23+D24+D25+D26+D27+D28+D29+D30+D31+D21+D22</f>
        <v>0</v>
      </c>
      <c r="E20" s="7">
        <f t="shared" si="8"/>
        <v>20935.2</v>
      </c>
      <c r="F20" s="7">
        <f t="shared" si="8"/>
        <v>8596.0999999999985</v>
      </c>
      <c r="G20" s="7">
        <f t="shared" si="8"/>
        <v>0</v>
      </c>
      <c r="H20" s="7">
        <f>H23+H24+H25+H26+H27+H28+H29+H30+H31+H21+H22</f>
        <v>29531.300000000003</v>
      </c>
      <c r="I20" s="7">
        <f t="shared" ref="I20:L20" si="9">I23+I24+I25+I26+I27+I28+I29+I30+I31+I21+I22</f>
        <v>0</v>
      </c>
      <c r="J20" s="7">
        <f t="shared" si="9"/>
        <v>20935.2</v>
      </c>
      <c r="K20" s="7">
        <f t="shared" si="9"/>
        <v>8596.0999999999985</v>
      </c>
      <c r="L20" s="7">
        <f t="shared" si="9"/>
        <v>0</v>
      </c>
      <c r="M20" s="7">
        <f t="shared" si="8"/>
        <v>28559.800000000003</v>
      </c>
      <c r="N20" s="7">
        <f t="shared" si="8"/>
        <v>0</v>
      </c>
      <c r="O20" s="7">
        <f t="shared" si="8"/>
        <v>20935.2</v>
      </c>
      <c r="P20" s="7">
        <f t="shared" si="8"/>
        <v>7624.5999999999995</v>
      </c>
      <c r="Q20" s="7">
        <f t="shared" si="8"/>
        <v>0</v>
      </c>
      <c r="R20" s="15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1:32" ht="33" customHeight="1" x14ac:dyDescent="0.25">
      <c r="A21" s="22" t="s">
        <v>24</v>
      </c>
      <c r="B21" s="23"/>
      <c r="C21" s="12">
        <f>F21</f>
        <v>300</v>
      </c>
      <c r="D21" s="5"/>
      <c r="E21" s="5"/>
      <c r="F21" s="5">
        <v>300</v>
      </c>
      <c r="G21" s="5"/>
      <c r="H21" s="12">
        <f>K21</f>
        <v>300</v>
      </c>
      <c r="I21" s="5"/>
      <c r="J21" s="5"/>
      <c r="K21" s="5">
        <v>300</v>
      </c>
      <c r="L21" s="5"/>
      <c r="M21" s="12">
        <f t="shared" ref="M21" si="10">N21+O21+P21+Q21</f>
        <v>256</v>
      </c>
      <c r="N21" s="5"/>
      <c r="O21" s="5"/>
      <c r="P21" s="5">
        <v>256</v>
      </c>
      <c r="Q21" s="5"/>
      <c r="R21" s="18" t="s">
        <v>56</v>
      </c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</row>
    <row r="22" spans="1:32" ht="52.5" customHeight="1" x14ac:dyDescent="0.25">
      <c r="A22" s="22" t="s">
        <v>42</v>
      </c>
      <c r="B22" s="23"/>
      <c r="C22" s="12">
        <f>E22+F22</f>
        <v>5275.6</v>
      </c>
      <c r="D22" s="5"/>
      <c r="E22" s="5">
        <v>5011.8</v>
      </c>
      <c r="F22" s="5">
        <v>263.8</v>
      </c>
      <c r="G22" s="5"/>
      <c r="H22" s="12">
        <f>J22+K22</f>
        <v>5275.6</v>
      </c>
      <c r="I22" s="5"/>
      <c r="J22" s="5">
        <v>5011.8</v>
      </c>
      <c r="K22" s="5">
        <v>263.8</v>
      </c>
      <c r="L22" s="5"/>
      <c r="M22" s="12">
        <f t="shared" ref="M22" si="11">N22+O22+P22+Q22</f>
        <v>5275.6</v>
      </c>
      <c r="N22" s="5"/>
      <c r="O22" s="5">
        <v>5011.8</v>
      </c>
      <c r="P22" s="5">
        <v>263.8</v>
      </c>
      <c r="Q22" s="5"/>
      <c r="R22" s="18" t="s">
        <v>56</v>
      </c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</row>
    <row r="23" spans="1:32" ht="103.5" customHeight="1" x14ac:dyDescent="0.25">
      <c r="A23" s="22" t="s">
        <v>43</v>
      </c>
      <c r="B23" s="23"/>
      <c r="C23" s="12">
        <f>F23</f>
        <v>2520.9</v>
      </c>
      <c r="D23" s="5"/>
      <c r="E23" s="5"/>
      <c r="F23" s="5">
        <v>2520.9</v>
      </c>
      <c r="G23" s="5"/>
      <c r="H23" s="12">
        <f>K23</f>
        <v>2520.9</v>
      </c>
      <c r="I23" s="5"/>
      <c r="J23" s="5"/>
      <c r="K23" s="5">
        <v>2520.9</v>
      </c>
      <c r="L23" s="5"/>
      <c r="M23" s="12">
        <f t="shared" ref="M23:M31" si="12">N23+O23+P23+Q23</f>
        <v>2002.6</v>
      </c>
      <c r="N23" s="5"/>
      <c r="O23" s="5"/>
      <c r="P23" s="5">
        <v>2002.6</v>
      </c>
      <c r="Q23" s="5"/>
      <c r="R23" s="18" t="s">
        <v>57</v>
      </c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</row>
    <row r="24" spans="1:32" ht="55.5" customHeight="1" x14ac:dyDescent="0.25">
      <c r="A24" s="22" t="s">
        <v>14</v>
      </c>
      <c r="B24" s="23"/>
      <c r="C24" s="12">
        <f>E24+F24</f>
        <v>1228.5</v>
      </c>
      <c r="D24" s="5"/>
      <c r="E24" s="5">
        <v>1166.4000000000001</v>
      </c>
      <c r="F24" s="5">
        <v>62.1</v>
      </c>
      <c r="G24" s="5"/>
      <c r="H24" s="12">
        <f>J24+K24</f>
        <v>1228.5</v>
      </c>
      <c r="I24" s="5"/>
      <c r="J24" s="5">
        <v>1166.4000000000001</v>
      </c>
      <c r="K24" s="5">
        <v>62.1</v>
      </c>
      <c r="L24" s="5"/>
      <c r="M24" s="12">
        <f t="shared" si="12"/>
        <v>1228.5</v>
      </c>
      <c r="N24" s="5"/>
      <c r="O24" s="5">
        <v>1166.4000000000001</v>
      </c>
      <c r="P24" s="5">
        <v>62.1</v>
      </c>
      <c r="Q24" s="5"/>
      <c r="R24" s="18" t="s">
        <v>56</v>
      </c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</row>
    <row r="25" spans="1:32" ht="43.5" customHeight="1" x14ac:dyDescent="0.25">
      <c r="A25" s="22" t="s">
        <v>15</v>
      </c>
      <c r="B25" s="23"/>
      <c r="C25" s="12">
        <f t="shared" ref="C25:C37" si="13">D25+E25+F25+G25</f>
        <v>936.3</v>
      </c>
      <c r="D25" s="5"/>
      <c r="E25" s="5"/>
      <c r="F25" s="5">
        <v>936.3</v>
      </c>
      <c r="G25" s="5"/>
      <c r="H25" s="12">
        <f t="shared" ref="H25:H31" si="14">I25+J25+K25+L25</f>
        <v>936.3</v>
      </c>
      <c r="I25" s="5"/>
      <c r="J25" s="5"/>
      <c r="K25" s="5">
        <v>936.3</v>
      </c>
      <c r="L25" s="5"/>
      <c r="M25" s="12">
        <f t="shared" si="12"/>
        <v>897.7</v>
      </c>
      <c r="N25" s="5"/>
      <c r="O25" s="5"/>
      <c r="P25" s="5">
        <v>897.7</v>
      </c>
      <c r="Q25" s="5"/>
      <c r="R25" s="18" t="s">
        <v>56</v>
      </c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32" ht="65.25" customHeight="1" x14ac:dyDescent="0.25">
      <c r="A26" s="22" t="s">
        <v>40</v>
      </c>
      <c r="B26" s="23"/>
      <c r="C26" s="12">
        <f t="shared" si="13"/>
        <v>300</v>
      </c>
      <c r="D26" s="5"/>
      <c r="E26" s="5"/>
      <c r="F26" s="5">
        <v>300</v>
      </c>
      <c r="G26" s="5"/>
      <c r="H26" s="12">
        <f t="shared" si="14"/>
        <v>300</v>
      </c>
      <c r="I26" s="5"/>
      <c r="J26" s="5"/>
      <c r="K26" s="5">
        <v>300</v>
      </c>
      <c r="L26" s="5"/>
      <c r="M26" s="12">
        <f t="shared" si="12"/>
        <v>300</v>
      </c>
      <c r="N26" s="5"/>
      <c r="O26" s="5"/>
      <c r="P26" s="5">
        <v>300</v>
      </c>
      <c r="Q26" s="5"/>
      <c r="R26" s="18" t="s">
        <v>56</v>
      </c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32" ht="45.75" customHeight="1" x14ac:dyDescent="0.25">
      <c r="A27" s="22" t="s">
        <v>44</v>
      </c>
      <c r="B27" s="23"/>
      <c r="C27" s="12">
        <f t="shared" si="13"/>
        <v>3054.3</v>
      </c>
      <c r="D27" s="5"/>
      <c r="E27" s="5"/>
      <c r="F27" s="5">
        <v>3054.3</v>
      </c>
      <c r="G27" s="5"/>
      <c r="H27" s="12">
        <f t="shared" si="14"/>
        <v>3054.3</v>
      </c>
      <c r="I27" s="5"/>
      <c r="J27" s="5"/>
      <c r="K27" s="5">
        <v>3054.3</v>
      </c>
      <c r="L27" s="5"/>
      <c r="M27" s="12">
        <f t="shared" si="12"/>
        <v>2756.3</v>
      </c>
      <c r="N27" s="5"/>
      <c r="O27" s="5"/>
      <c r="P27" s="5">
        <v>2756.3</v>
      </c>
      <c r="Q27" s="5"/>
      <c r="R27" s="18" t="s">
        <v>56</v>
      </c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2" ht="42" customHeight="1" x14ac:dyDescent="0.25">
      <c r="A28" s="22" t="s">
        <v>45</v>
      </c>
      <c r="B28" s="23"/>
      <c r="C28" s="12">
        <f t="shared" si="13"/>
        <v>630.70000000000005</v>
      </c>
      <c r="D28" s="5"/>
      <c r="E28" s="5">
        <v>300</v>
      </c>
      <c r="F28" s="5">
        <v>330.7</v>
      </c>
      <c r="G28" s="5"/>
      <c r="H28" s="12">
        <f t="shared" si="14"/>
        <v>630.70000000000005</v>
      </c>
      <c r="I28" s="5"/>
      <c r="J28" s="5">
        <v>300</v>
      </c>
      <c r="K28" s="5">
        <v>330.7</v>
      </c>
      <c r="L28" s="5"/>
      <c r="M28" s="12">
        <f t="shared" si="12"/>
        <v>630.70000000000005</v>
      </c>
      <c r="N28" s="5"/>
      <c r="O28" s="5">
        <v>300</v>
      </c>
      <c r="P28" s="5">
        <v>330.7</v>
      </c>
      <c r="Q28" s="5"/>
      <c r="R28" s="18" t="s">
        <v>56</v>
      </c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1:32" ht="31.5" customHeight="1" x14ac:dyDescent="0.25">
      <c r="A29" s="22" t="s">
        <v>30</v>
      </c>
      <c r="B29" s="23"/>
      <c r="C29" s="12">
        <f t="shared" si="13"/>
        <v>25</v>
      </c>
      <c r="D29" s="5"/>
      <c r="E29" s="5"/>
      <c r="F29" s="5">
        <v>25</v>
      </c>
      <c r="G29" s="5"/>
      <c r="H29" s="12">
        <f t="shared" si="14"/>
        <v>25</v>
      </c>
      <c r="I29" s="5"/>
      <c r="J29" s="5"/>
      <c r="K29" s="5">
        <v>25</v>
      </c>
      <c r="L29" s="5"/>
      <c r="M29" s="12">
        <f t="shared" si="12"/>
        <v>25</v>
      </c>
      <c r="N29" s="5"/>
      <c r="O29" s="5"/>
      <c r="P29" s="5">
        <v>25</v>
      </c>
      <c r="Q29" s="5"/>
      <c r="R29" s="18" t="s">
        <v>56</v>
      </c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</row>
    <row r="30" spans="1:32" ht="88.5" customHeight="1" x14ac:dyDescent="0.25">
      <c r="A30" s="22" t="s">
        <v>16</v>
      </c>
      <c r="B30" s="23"/>
      <c r="C30" s="12">
        <f t="shared" ref="C30" si="15">D30+E30+F30+G30</f>
        <v>620</v>
      </c>
      <c r="D30" s="5"/>
      <c r="E30" s="5"/>
      <c r="F30" s="5">
        <v>620</v>
      </c>
      <c r="G30" s="5"/>
      <c r="H30" s="12">
        <f t="shared" si="14"/>
        <v>620</v>
      </c>
      <c r="I30" s="5"/>
      <c r="J30" s="5"/>
      <c r="K30" s="5">
        <v>620</v>
      </c>
      <c r="L30" s="5"/>
      <c r="M30" s="12">
        <f t="shared" ref="M30" si="16">N30+O30+P30+Q30</f>
        <v>547.4</v>
      </c>
      <c r="N30" s="5"/>
      <c r="O30" s="5"/>
      <c r="P30" s="5">
        <v>547.4</v>
      </c>
      <c r="Q30" s="5"/>
      <c r="R30" s="18" t="s">
        <v>57</v>
      </c>
    </row>
    <row r="31" spans="1:32" ht="71.25" customHeight="1" x14ac:dyDescent="0.25">
      <c r="A31" s="22" t="s">
        <v>23</v>
      </c>
      <c r="B31" s="23"/>
      <c r="C31" s="12">
        <f t="shared" si="13"/>
        <v>14640</v>
      </c>
      <c r="D31" s="5"/>
      <c r="E31" s="5">
        <v>14457</v>
      </c>
      <c r="F31" s="5">
        <v>183</v>
      </c>
      <c r="G31" s="5"/>
      <c r="H31" s="12">
        <f t="shared" si="14"/>
        <v>14640</v>
      </c>
      <c r="I31" s="5"/>
      <c r="J31" s="5">
        <v>14457</v>
      </c>
      <c r="K31" s="5">
        <v>183</v>
      </c>
      <c r="L31" s="5"/>
      <c r="M31" s="12">
        <f t="shared" si="12"/>
        <v>14640</v>
      </c>
      <c r="N31" s="5"/>
      <c r="O31" s="5">
        <v>14457</v>
      </c>
      <c r="P31" s="5">
        <v>183</v>
      </c>
      <c r="Q31" s="5"/>
      <c r="R31" s="18" t="s">
        <v>58</v>
      </c>
    </row>
    <row r="32" spans="1:32" ht="30" customHeight="1" x14ac:dyDescent="0.25">
      <c r="A32" s="26" t="s">
        <v>46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27"/>
    </row>
    <row r="33" spans="1:18" ht="34.5" customHeight="1" x14ac:dyDescent="0.25">
      <c r="A33" s="32" t="s">
        <v>38</v>
      </c>
      <c r="B33" s="33"/>
      <c r="C33" s="7">
        <f>C34+C35+C37+C36</f>
        <v>3032.8</v>
      </c>
      <c r="D33" s="7">
        <f t="shared" ref="D33:Q33" si="17">D34+D35+D37+D36</f>
        <v>0</v>
      </c>
      <c r="E33" s="7">
        <f t="shared" si="17"/>
        <v>653.6</v>
      </c>
      <c r="F33" s="7">
        <f t="shared" si="17"/>
        <v>2379.1999999999998</v>
      </c>
      <c r="G33" s="7">
        <f t="shared" si="17"/>
        <v>0</v>
      </c>
      <c r="H33" s="7">
        <f>H34+H35+H37+H36</f>
        <v>3032.8</v>
      </c>
      <c r="I33" s="7">
        <f t="shared" ref="I33:L33" si="18">I34+I35+I37+I36</f>
        <v>0</v>
      </c>
      <c r="J33" s="7">
        <f t="shared" si="18"/>
        <v>653.6</v>
      </c>
      <c r="K33" s="7">
        <f t="shared" si="18"/>
        <v>2379.1999999999998</v>
      </c>
      <c r="L33" s="7">
        <f t="shared" si="18"/>
        <v>0</v>
      </c>
      <c r="M33" s="7">
        <f t="shared" si="17"/>
        <v>3018.8</v>
      </c>
      <c r="N33" s="7">
        <f t="shared" si="17"/>
        <v>0</v>
      </c>
      <c r="O33" s="7">
        <f t="shared" si="17"/>
        <v>653.6</v>
      </c>
      <c r="P33" s="7">
        <f t="shared" si="17"/>
        <v>2365.1999999999998</v>
      </c>
      <c r="Q33" s="7">
        <f t="shared" si="17"/>
        <v>0</v>
      </c>
      <c r="R33" s="15"/>
    </row>
    <row r="34" spans="1:18" ht="40.5" customHeight="1" x14ac:dyDescent="0.25">
      <c r="A34" s="22" t="s">
        <v>47</v>
      </c>
      <c r="B34" s="23"/>
      <c r="C34" s="12">
        <f>D34+E34+F34</f>
        <v>860.1</v>
      </c>
      <c r="D34" s="6"/>
      <c r="E34" s="6"/>
      <c r="F34" s="6">
        <v>860.1</v>
      </c>
      <c r="G34" s="6"/>
      <c r="H34" s="12">
        <f>I34+J34+K34</f>
        <v>860.1</v>
      </c>
      <c r="I34" s="6"/>
      <c r="J34" s="6"/>
      <c r="K34" s="6">
        <v>860.1</v>
      </c>
      <c r="L34" s="6"/>
      <c r="M34" s="12">
        <f t="shared" ref="M34:M37" si="19">N34+O34+P34+Q34</f>
        <v>860.1</v>
      </c>
      <c r="N34" s="6"/>
      <c r="O34" s="6"/>
      <c r="P34" s="6">
        <v>860.1</v>
      </c>
      <c r="Q34" s="6"/>
      <c r="R34" s="18" t="s">
        <v>56</v>
      </c>
    </row>
    <row r="35" spans="1:18" ht="53.25" customHeight="1" x14ac:dyDescent="0.25">
      <c r="A35" s="22" t="s">
        <v>17</v>
      </c>
      <c r="B35" s="23"/>
      <c r="C35" s="12">
        <f t="shared" ref="C35" si="20">D35+E35+F35+G35</f>
        <v>738</v>
      </c>
      <c r="D35" s="6"/>
      <c r="E35" s="6">
        <v>653.6</v>
      </c>
      <c r="F35" s="6">
        <v>84.4</v>
      </c>
      <c r="G35" s="6"/>
      <c r="H35" s="12">
        <f t="shared" ref="H35:H37" si="21">I35+J35+K35+L35</f>
        <v>738</v>
      </c>
      <c r="I35" s="6"/>
      <c r="J35" s="6">
        <v>653.6</v>
      </c>
      <c r="K35" s="6">
        <v>84.4</v>
      </c>
      <c r="L35" s="6"/>
      <c r="M35" s="12">
        <f t="shared" ref="M35" si="22">N35+O35+P35+Q35</f>
        <v>738</v>
      </c>
      <c r="N35" s="6"/>
      <c r="O35" s="6">
        <v>653.6</v>
      </c>
      <c r="P35" s="6">
        <v>84.4</v>
      </c>
      <c r="Q35" s="6"/>
      <c r="R35" s="18" t="s">
        <v>56</v>
      </c>
    </row>
    <row r="36" spans="1:18" ht="66" customHeight="1" x14ac:dyDescent="0.25">
      <c r="A36" s="22" t="s">
        <v>48</v>
      </c>
      <c r="B36" s="23"/>
      <c r="C36" s="12">
        <f t="shared" ref="C36" si="23">D36+E36+F36+G36</f>
        <v>584.70000000000005</v>
      </c>
      <c r="D36" s="6"/>
      <c r="E36" s="6"/>
      <c r="F36" s="6">
        <v>584.70000000000005</v>
      </c>
      <c r="G36" s="6"/>
      <c r="H36" s="12">
        <f t="shared" si="21"/>
        <v>584.70000000000005</v>
      </c>
      <c r="I36" s="6"/>
      <c r="J36" s="6"/>
      <c r="K36" s="6">
        <v>584.70000000000005</v>
      </c>
      <c r="L36" s="6"/>
      <c r="M36" s="12">
        <f t="shared" ref="M36" si="24">N36+O36+P36+Q36</f>
        <v>570.70000000000005</v>
      </c>
      <c r="N36" s="6"/>
      <c r="O36" s="6"/>
      <c r="P36" s="6">
        <v>570.70000000000005</v>
      </c>
      <c r="Q36" s="6"/>
      <c r="R36" s="18" t="s">
        <v>56</v>
      </c>
    </row>
    <row r="37" spans="1:18" ht="67.5" customHeight="1" x14ac:dyDescent="0.25">
      <c r="A37" s="22" t="s">
        <v>40</v>
      </c>
      <c r="B37" s="23"/>
      <c r="C37" s="12">
        <f t="shared" si="13"/>
        <v>850</v>
      </c>
      <c r="D37" s="6"/>
      <c r="E37" s="6"/>
      <c r="F37" s="6">
        <v>850</v>
      </c>
      <c r="G37" s="6"/>
      <c r="H37" s="12">
        <f t="shared" si="21"/>
        <v>850</v>
      </c>
      <c r="I37" s="6"/>
      <c r="J37" s="6"/>
      <c r="K37" s="6">
        <v>850</v>
      </c>
      <c r="L37" s="6"/>
      <c r="M37" s="12">
        <f t="shared" si="19"/>
        <v>850</v>
      </c>
      <c r="N37" s="6"/>
      <c r="O37" s="6"/>
      <c r="P37" s="6">
        <v>850</v>
      </c>
      <c r="Q37" s="6"/>
      <c r="R37" s="18" t="s">
        <v>56</v>
      </c>
    </row>
    <row r="38" spans="1:18" ht="35.25" customHeight="1" x14ac:dyDescent="0.25">
      <c r="A38" s="26" t="s">
        <v>49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27"/>
    </row>
    <row r="39" spans="1:18" ht="31.5" customHeight="1" x14ac:dyDescent="0.25">
      <c r="A39" s="32" t="s">
        <v>38</v>
      </c>
      <c r="B39" s="33"/>
      <c r="C39" s="7">
        <f>C40</f>
        <v>20</v>
      </c>
      <c r="D39" s="7">
        <f>D40</f>
        <v>0</v>
      </c>
      <c r="E39" s="7">
        <f>E40</f>
        <v>0</v>
      </c>
      <c r="F39" s="7">
        <f t="shared" ref="F39:Q39" si="25">F40</f>
        <v>20</v>
      </c>
      <c r="G39" s="7">
        <f t="shared" si="25"/>
        <v>0</v>
      </c>
      <c r="H39" s="7">
        <f>H40</f>
        <v>20</v>
      </c>
      <c r="I39" s="7">
        <f>I40</f>
        <v>0</v>
      </c>
      <c r="J39" s="7">
        <f>J40</f>
        <v>0</v>
      </c>
      <c r="K39" s="7">
        <f t="shared" si="25"/>
        <v>20</v>
      </c>
      <c r="L39" s="7">
        <f t="shared" si="25"/>
        <v>0</v>
      </c>
      <c r="M39" s="7">
        <f t="shared" si="25"/>
        <v>20</v>
      </c>
      <c r="N39" s="7">
        <f t="shared" si="25"/>
        <v>0</v>
      </c>
      <c r="O39" s="7">
        <f t="shared" si="25"/>
        <v>0</v>
      </c>
      <c r="P39" s="7">
        <f t="shared" si="25"/>
        <v>20</v>
      </c>
      <c r="Q39" s="7">
        <f t="shared" si="25"/>
        <v>0</v>
      </c>
      <c r="R39" s="15"/>
    </row>
    <row r="40" spans="1:18" ht="52.5" customHeight="1" x14ac:dyDescent="0.25">
      <c r="A40" s="22" t="s">
        <v>18</v>
      </c>
      <c r="B40" s="23"/>
      <c r="C40" s="12">
        <f t="shared" ref="C40" si="26">D40+E40+F40+G40</f>
        <v>20</v>
      </c>
      <c r="D40" s="6"/>
      <c r="E40" s="6"/>
      <c r="F40" s="6">
        <v>20</v>
      </c>
      <c r="G40" s="6"/>
      <c r="H40" s="12">
        <f t="shared" ref="H40" si="27">I40+J40+K40+L40</f>
        <v>20</v>
      </c>
      <c r="I40" s="6"/>
      <c r="J40" s="6"/>
      <c r="K40" s="6">
        <v>20</v>
      </c>
      <c r="L40" s="6"/>
      <c r="M40" s="12">
        <f t="shared" ref="M40" si="28">N40+O40+P40+Q40</f>
        <v>20</v>
      </c>
      <c r="N40" s="6"/>
      <c r="O40" s="6"/>
      <c r="P40" s="6">
        <v>20</v>
      </c>
      <c r="Q40" s="6"/>
      <c r="R40" s="17" t="s">
        <v>56</v>
      </c>
    </row>
    <row r="41" spans="1:18" ht="45" customHeight="1" x14ac:dyDescent="0.25">
      <c r="A41" s="26" t="s">
        <v>50</v>
      </c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27"/>
    </row>
    <row r="42" spans="1:18" ht="37.5" customHeight="1" x14ac:dyDescent="0.25">
      <c r="A42" s="32" t="s">
        <v>38</v>
      </c>
      <c r="B42" s="33"/>
      <c r="C42" s="7">
        <f>C43</f>
        <v>220.3</v>
      </c>
      <c r="D42" s="7">
        <f>D43</f>
        <v>0</v>
      </c>
      <c r="E42" s="7">
        <f>E43</f>
        <v>0</v>
      </c>
      <c r="F42" s="7">
        <f>F43</f>
        <v>220.3</v>
      </c>
      <c r="G42" s="7"/>
      <c r="H42" s="7">
        <f>H43</f>
        <v>220.3</v>
      </c>
      <c r="I42" s="7">
        <f>I43</f>
        <v>0</v>
      </c>
      <c r="J42" s="7">
        <f>J43</f>
        <v>0</v>
      </c>
      <c r="K42" s="7">
        <f>K43</f>
        <v>220.3</v>
      </c>
      <c r="L42" s="7"/>
      <c r="M42" s="7">
        <f>M43</f>
        <v>0</v>
      </c>
      <c r="N42" s="7">
        <f>N43</f>
        <v>0</v>
      </c>
      <c r="O42" s="7">
        <f>O43</f>
        <v>0</v>
      </c>
      <c r="P42" s="7">
        <f>P43</f>
        <v>0</v>
      </c>
      <c r="Q42" s="7"/>
      <c r="R42" s="15"/>
    </row>
    <row r="43" spans="1:18" s="9" customFormat="1" ht="62.25" customHeight="1" x14ac:dyDescent="0.25">
      <c r="A43" s="22" t="s">
        <v>51</v>
      </c>
      <c r="B43" s="23"/>
      <c r="C43" s="12">
        <f>D43+E43+F43</f>
        <v>220.3</v>
      </c>
      <c r="D43" s="6"/>
      <c r="E43" s="6"/>
      <c r="F43" s="6">
        <v>220.3</v>
      </c>
      <c r="G43" s="6"/>
      <c r="H43" s="12">
        <f>I43+J43+K43</f>
        <v>220.3</v>
      </c>
      <c r="I43" s="6"/>
      <c r="J43" s="6"/>
      <c r="K43" s="6">
        <v>220.3</v>
      </c>
      <c r="L43" s="6"/>
      <c r="M43" s="12">
        <f t="shared" ref="M43" si="29">N43+O43+P43+Q43</f>
        <v>0</v>
      </c>
      <c r="N43" s="6"/>
      <c r="O43" s="6"/>
      <c r="P43" s="6">
        <v>0</v>
      </c>
      <c r="Q43" s="6"/>
      <c r="R43" s="18" t="s">
        <v>63</v>
      </c>
    </row>
    <row r="44" spans="1:18" s="9" customFormat="1" ht="28.5" customHeight="1" x14ac:dyDescent="0.25">
      <c r="A44" s="28" t="s">
        <v>52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30"/>
    </row>
    <row r="45" spans="1:18" ht="31.5" customHeight="1" x14ac:dyDescent="0.25">
      <c r="A45" s="32" t="s">
        <v>38</v>
      </c>
      <c r="B45" s="33"/>
      <c r="C45" s="7">
        <f>C46+C47+C48</f>
        <v>3025.8</v>
      </c>
      <c r="D45" s="7">
        <f t="shared" ref="D45:Q45" si="30">D46+D47+D48</f>
        <v>0</v>
      </c>
      <c r="E45" s="7">
        <f t="shared" si="30"/>
        <v>2083.3999999999996</v>
      </c>
      <c r="F45" s="7">
        <f t="shared" si="30"/>
        <v>942.4</v>
      </c>
      <c r="G45" s="7">
        <f t="shared" si="30"/>
        <v>0</v>
      </c>
      <c r="H45" s="7">
        <f>H46+H47+H48</f>
        <v>3025.8</v>
      </c>
      <c r="I45" s="7">
        <f t="shared" ref="I45:L45" si="31">I46+I47+I48</f>
        <v>0</v>
      </c>
      <c r="J45" s="7">
        <f t="shared" si="31"/>
        <v>2083.3999999999996</v>
      </c>
      <c r="K45" s="7">
        <f t="shared" si="31"/>
        <v>942.4</v>
      </c>
      <c r="L45" s="7">
        <f t="shared" si="31"/>
        <v>0</v>
      </c>
      <c r="M45" s="7">
        <f t="shared" si="30"/>
        <v>2933.4</v>
      </c>
      <c r="N45" s="7">
        <f t="shared" si="30"/>
        <v>0</v>
      </c>
      <c r="O45" s="7">
        <f t="shared" si="30"/>
        <v>2068.5</v>
      </c>
      <c r="P45" s="7">
        <f t="shared" si="30"/>
        <v>864.9</v>
      </c>
      <c r="Q45" s="7">
        <f t="shared" si="30"/>
        <v>0</v>
      </c>
      <c r="R45" s="15"/>
    </row>
    <row r="46" spans="1:18" ht="75.75" customHeight="1" x14ac:dyDescent="0.25">
      <c r="A46" s="22" t="s">
        <v>31</v>
      </c>
      <c r="B46" s="23"/>
      <c r="C46" s="12">
        <f>D46+E46+F46</f>
        <v>1025.8</v>
      </c>
      <c r="D46" s="6"/>
      <c r="E46" s="6">
        <v>941.8</v>
      </c>
      <c r="F46" s="6">
        <v>84</v>
      </c>
      <c r="G46" s="8"/>
      <c r="H46" s="12">
        <f>I46+J46+K46</f>
        <v>1025.8</v>
      </c>
      <c r="I46" s="6"/>
      <c r="J46" s="6">
        <v>941.8</v>
      </c>
      <c r="K46" s="6">
        <v>84</v>
      </c>
      <c r="L46" s="8"/>
      <c r="M46" s="12">
        <f>N46+O46+P46</f>
        <v>1023.4</v>
      </c>
      <c r="N46" s="8"/>
      <c r="O46" s="8">
        <v>939.4</v>
      </c>
      <c r="P46" s="8">
        <v>84</v>
      </c>
      <c r="Q46" s="8"/>
      <c r="R46" s="18" t="s">
        <v>56</v>
      </c>
    </row>
    <row r="47" spans="1:18" ht="94.5" customHeight="1" x14ac:dyDescent="0.25">
      <c r="A47" s="22" t="s">
        <v>19</v>
      </c>
      <c r="B47" s="23"/>
      <c r="C47" s="12">
        <f t="shared" ref="C47:C48" si="32">D47+E47+F47</f>
        <v>1400</v>
      </c>
      <c r="D47" s="6"/>
      <c r="E47" s="6">
        <v>1141.5999999999999</v>
      </c>
      <c r="F47" s="6">
        <v>258.39999999999998</v>
      </c>
      <c r="G47" s="6"/>
      <c r="H47" s="12">
        <f t="shared" ref="H47:H48" si="33">I47+J47+K47</f>
        <v>1400</v>
      </c>
      <c r="I47" s="6"/>
      <c r="J47" s="6">
        <v>1141.5999999999999</v>
      </c>
      <c r="K47" s="6">
        <v>258.39999999999998</v>
      </c>
      <c r="L47" s="6"/>
      <c r="M47" s="12">
        <f t="shared" ref="M47:M48" si="34">N47+O47+P47</f>
        <v>1310</v>
      </c>
      <c r="N47" s="6"/>
      <c r="O47" s="6">
        <v>1129.0999999999999</v>
      </c>
      <c r="P47" s="6">
        <v>180.9</v>
      </c>
      <c r="Q47" s="6"/>
      <c r="R47" s="18" t="s">
        <v>57</v>
      </c>
    </row>
    <row r="48" spans="1:18" ht="45" customHeight="1" x14ac:dyDescent="0.25">
      <c r="A48" s="22" t="s">
        <v>20</v>
      </c>
      <c r="B48" s="23"/>
      <c r="C48" s="12">
        <f t="shared" si="32"/>
        <v>600</v>
      </c>
      <c r="D48" s="6"/>
      <c r="E48" s="6"/>
      <c r="F48" s="6">
        <v>600</v>
      </c>
      <c r="G48" s="6"/>
      <c r="H48" s="12">
        <f t="shared" si="33"/>
        <v>600</v>
      </c>
      <c r="I48" s="6"/>
      <c r="J48" s="6"/>
      <c r="K48" s="6">
        <v>600</v>
      </c>
      <c r="L48" s="6"/>
      <c r="M48" s="12">
        <f t="shared" si="34"/>
        <v>600</v>
      </c>
      <c r="N48" s="6"/>
      <c r="O48" s="6"/>
      <c r="P48" s="6">
        <v>600</v>
      </c>
      <c r="Q48" s="6"/>
      <c r="R48" s="18" t="s">
        <v>56</v>
      </c>
    </row>
    <row r="49" spans="1:18" ht="33.75" customHeight="1" x14ac:dyDescent="0.25">
      <c r="A49" s="28" t="s">
        <v>53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30"/>
    </row>
    <row r="50" spans="1:18" ht="36" customHeight="1" x14ac:dyDescent="0.25">
      <c r="A50" s="32" t="s">
        <v>38</v>
      </c>
      <c r="B50" s="33"/>
      <c r="C50" s="7">
        <f>C51+C52+C54+C53</f>
        <v>44326.9</v>
      </c>
      <c r="D50" s="7">
        <f t="shared" ref="D50:Q50" si="35">D51+D52+D54+D53</f>
        <v>0</v>
      </c>
      <c r="E50" s="7">
        <f t="shared" si="35"/>
        <v>41728</v>
      </c>
      <c r="F50" s="7">
        <f t="shared" si="35"/>
        <v>2598.8999999999996</v>
      </c>
      <c r="G50" s="7">
        <f t="shared" si="35"/>
        <v>0</v>
      </c>
      <c r="H50" s="7">
        <f>H51+H52+H54+H53</f>
        <v>44326.9</v>
      </c>
      <c r="I50" s="7">
        <f t="shared" ref="I50:L50" si="36">I51+I52+I54+I53</f>
        <v>0</v>
      </c>
      <c r="J50" s="7">
        <f t="shared" si="36"/>
        <v>41728</v>
      </c>
      <c r="K50" s="7">
        <f t="shared" si="36"/>
        <v>2598.8999999999996</v>
      </c>
      <c r="L50" s="7">
        <f t="shared" si="36"/>
        <v>0</v>
      </c>
      <c r="M50" s="7">
        <f t="shared" si="35"/>
        <v>41753.800000000003</v>
      </c>
      <c r="N50" s="7">
        <f t="shared" si="35"/>
        <v>0</v>
      </c>
      <c r="O50" s="7">
        <f t="shared" si="35"/>
        <v>39213.199999999997</v>
      </c>
      <c r="P50" s="7">
        <f t="shared" si="35"/>
        <v>2540.6</v>
      </c>
      <c r="Q50" s="7">
        <f t="shared" si="35"/>
        <v>0</v>
      </c>
      <c r="R50" s="15"/>
    </row>
    <row r="51" spans="1:18" ht="51" customHeight="1" x14ac:dyDescent="0.25">
      <c r="A51" s="22" t="s">
        <v>54</v>
      </c>
      <c r="B51" s="23"/>
      <c r="C51" s="12">
        <f>D51+E51+F51</f>
        <v>1573.8</v>
      </c>
      <c r="D51" s="6"/>
      <c r="E51" s="6"/>
      <c r="F51" s="6">
        <v>1573.8</v>
      </c>
      <c r="G51" s="6"/>
      <c r="H51" s="12">
        <f>I51+J51+K51</f>
        <v>1573.8</v>
      </c>
      <c r="I51" s="6"/>
      <c r="J51" s="6"/>
      <c r="K51" s="6">
        <v>1573.8</v>
      </c>
      <c r="L51" s="6"/>
      <c r="M51" s="12">
        <f t="shared" ref="M51:M54" si="37">N51+O51+P51+Q51</f>
        <v>1515.5</v>
      </c>
      <c r="N51" s="6"/>
      <c r="O51" s="6"/>
      <c r="P51" s="6">
        <v>1515.5</v>
      </c>
      <c r="Q51" s="6"/>
      <c r="R51" s="18" t="s">
        <v>56</v>
      </c>
    </row>
    <row r="52" spans="1:18" ht="58.5" customHeight="1" x14ac:dyDescent="0.25">
      <c r="A52" s="22" t="s">
        <v>21</v>
      </c>
      <c r="B52" s="23"/>
      <c r="C52" s="12">
        <f>D52+E52+F52</f>
        <v>18306.900000000001</v>
      </c>
      <c r="D52" s="6"/>
      <c r="E52" s="6">
        <v>18306.900000000001</v>
      </c>
      <c r="F52" s="6"/>
      <c r="G52" s="6"/>
      <c r="H52" s="12">
        <f>I52+J52+K52</f>
        <v>18306.900000000001</v>
      </c>
      <c r="I52" s="6"/>
      <c r="J52" s="6">
        <v>18306.900000000001</v>
      </c>
      <c r="K52" s="6"/>
      <c r="L52" s="6"/>
      <c r="M52" s="12">
        <f t="shared" ref="M52:M53" si="38">N52+O52+P52+Q52</f>
        <v>18306.900000000001</v>
      </c>
      <c r="N52" s="6"/>
      <c r="O52" s="6">
        <v>18306.900000000001</v>
      </c>
      <c r="P52" s="6"/>
      <c r="Q52" s="6"/>
      <c r="R52" s="18" t="s">
        <v>56</v>
      </c>
    </row>
    <row r="53" spans="1:18" ht="106.5" customHeight="1" x14ac:dyDescent="0.25">
      <c r="A53" s="24" t="s">
        <v>32</v>
      </c>
      <c r="B53" s="25"/>
      <c r="C53" s="12">
        <f>D53+E53+F53</f>
        <v>19514.8</v>
      </c>
      <c r="D53" s="6"/>
      <c r="E53" s="6">
        <v>18539</v>
      </c>
      <c r="F53" s="6">
        <v>975.8</v>
      </c>
      <c r="G53" s="6"/>
      <c r="H53" s="12">
        <f>I53+J53+K53</f>
        <v>19514.8</v>
      </c>
      <c r="I53" s="6"/>
      <c r="J53" s="6">
        <v>18539</v>
      </c>
      <c r="K53" s="6">
        <v>975.8</v>
      </c>
      <c r="L53" s="6"/>
      <c r="M53" s="12">
        <f t="shared" si="38"/>
        <v>19514.8</v>
      </c>
      <c r="N53" s="6"/>
      <c r="O53" s="6">
        <v>18539</v>
      </c>
      <c r="P53" s="6">
        <v>975.8</v>
      </c>
      <c r="Q53" s="6"/>
      <c r="R53" s="18" t="s">
        <v>60</v>
      </c>
    </row>
    <row r="54" spans="1:18" ht="132.75" customHeight="1" x14ac:dyDescent="0.25">
      <c r="A54" s="22" t="s">
        <v>55</v>
      </c>
      <c r="B54" s="23"/>
      <c r="C54" s="12">
        <f>D54+E54+F54</f>
        <v>4931.4000000000005</v>
      </c>
      <c r="D54" s="6"/>
      <c r="E54" s="6">
        <v>4882.1000000000004</v>
      </c>
      <c r="F54" s="6">
        <v>49.3</v>
      </c>
      <c r="G54" s="6"/>
      <c r="H54" s="12">
        <f>I54+J54+K54</f>
        <v>4931.4000000000005</v>
      </c>
      <c r="I54" s="6"/>
      <c r="J54" s="6">
        <v>4882.1000000000004</v>
      </c>
      <c r="K54" s="6">
        <v>49.3</v>
      </c>
      <c r="L54" s="6"/>
      <c r="M54" s="12">
        <f t="shared" si="37"/>
        <v>2416.6000000000004</v>
      </c>
      <c r="N54" s="6"/>
      <c r="O54" s="6">
        <v>2367.3000000000002</v>
      </c>
      <c r="P54" s="6">
        <v>49.3</v>
      </c>
      <c r="Q54" s="6"/>
      <c r="R54" s="18" t="s">
        <v>59</v>
      </c>
    </row>
    <row r="55" spans="1:18" ht="31.5" customHeight="1" x14ac:dyDescent="0.25">
      <c r="A55" s="26" t="s">
        <v>7</v>
      </c>
      <c r="B55" s="27"/>
      <c r="C55" s="7">
        <f>C11+C20+C33+C39+C45+C50+C42</f>
        <v>88126.3</v>
      </c>
      <c r="D55" s="7">
        <f t="shared" ref="D55:Q55" si="39">D11+D20+D33+D39+D45+D50+D42</f>
        <v>0</v>
      </c>
      <c r="E55" s="7">
        <f t="shared" si="39"/>
        <v>65695.399999999994</v>
      </c>
      <c r="F55" s="7">
        <f t="shared" si="39"/>
        <v>22430.899999999998</v>
      </c>
      <c r="G55" s="7">
        <f t="shared" si="39"/>
        <v>0</v>
      </c>
      <c r="H55" s="7">
        <f>H11+H20+H33+H39+H45+H50+H42</f>
        <v>88126.3</v>
      </c>
      <c r="I55" s="7">
        <f t="shared" ref="I55:L55" si="40">I11+I20+I33+I39+I45+I50+I42</f>
        <v>0</v>
      </c>
      <c r="J55" s="7">
        <f t="shared" si="40"/>
        <v>65695.399999999994</v>
      </c>
      <c r="K55" s="7">
        <f t="shared" si="40"/>
        <v>22430.899999999998</v>
      </c>
      <c r="L55" s="7">
        <f t="shared" si="40"/>
        <v>0</v>
      </c>
      <c r="M55" s="7">
        <f t="shared" si="39"/>
        <v>83432.600000000006</v>
      </c>
      <c r="N55" s="7">
        <f t="shared" si="39"/>
        <v>0</v>
      </c>
      <c r="O55" s="7">
        <f t="shared" si="39"/>
        <v>63165.7</v>
      </c>
      <c r="P55" s="7">
        <f t="shared" si="39"/>
        <v>20266.899999999998</v>
      </c>
      <c r="Q55" s="7">
        <f t="shared" si="39"/>
        <v>0</v>
      </c>
      <c r="R55" s="16"/>
    </row>
    <row r="56" spans="1:18" x14ac:dyDescent="0.25">
      <c r="A56" s="10"/>
      <c r="B56" s="10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</row>
    <row r="57" spans="1:18" x14ac:dyDescent="0.25">
      <c r="A57" s="1" t="s">
        <v>25</v>
      </c>
      <c r="D57" s="1" t="s">
        <v>26</v>
      </c>
    </row>
    <row r="59" spans="1:18" x14ac:dyDescent="0.25">
      <c r="A59" s="1" t="s">
        <v>8</v>
      </c>
      <c r="B59" s="1" t="s">
        <v>33</v>
      </c>
    </row>
  </sheetData>
  <mergeCells count="62">
    <mergeCell ref="A33:B33"/>
    <mergeCell ref="A39:B39"/>
    <mergeCell ref="A42:B42"/>
    <mergeCell ref="A19:R19"/>
    <mergeCell ref="A12:B12"/>
    <mergeCell ref="A13:B13"/>
    <mergeCell ref="A14:B14"/>
    <mergeCell ref="A15:B15"/>
    <mergeCell ref="A16:B16"/>
    <mergeCell ref="A17:B17"/>
    <mergeCell ref="A18:B18"/>
    <mergeCell ref="A21:B21"/>
    <mergeCell ref="A22:B22"/>
    <mergeCell ref="P5:R5"/>
    <mergeCell ref="A6:B8"/>
    <mergeCell ref="A10:R10"/>
    <mergeCell ref="A1:R1"/>
    <mergeCell ref="A2:R2"/>
    <mergeCell ref="A3:R3"/>
    <mergeCell ref="A4:R4"/>
    <mergeCell ref="D7:G7"/>
    <mergeCell ref="C7:C8"/>
    <mergeCell ref="C6:G6"/>
    <mergeCell ref="M6:Q6"/>
    <mergeCell ref="M7:M8"/>
    <mergeCell ref="N7:Q7"/>
    <mergeCell ref="H6:L6"/>
    <mergeCell ref="H7:H8"/>
    <mergeCell ref="A24:B24"/>
    <mergeCell ref="A25:B25"/>
    <mergeCell ref="A26:B26"/>
    <mergeCell ref="A27:B27"/>
    <mergeCell ref="R6:R8"/>
    <mergeCell ref="A11:B11"/>
    <mergeCell ref="A20:B20"/>
    <mergeCell ref="A55:B55"/>
    <mergeCell ref="A40:B40"/>
    <mergeCell ref="A49:R49"/>
    <mergeCell ref="A44:R44"/>
    <mergeCell ref="A41:R41"/>
    <mergeCell ref="A43:B43"/>
    <mergeCell ref="A46:B46"/>
    <mergeCell ref="A47:B47"/>
    <mergeCell ref="A48:B48"/>
    <mergeCell ref="A45:B45"/>
    <mergeCell ref="A50:B50"/>
    <mergeCell ref="I7:L7"/>
    <mergeCell ref="A51:B51"/>
    <mergeCell ref="A52:B52"/>
    <mergeCell ref="A53:B53"/>
    <mergeCell ref="A54:B54"/>
    <mergeCell ref="A34:B34"/>
    <mergeCell ref="A35:B35"/>
    <mergeCell ref="A36:B36"/>
    <mergeCell ref="A37:B37"/>
    <mergeCell ref="A38:R38"/>
    <mergeCell ref="A28:B28"/>
    <mergeCell ref="A29:B29"/>
    <mergeCell ref="A30:B30"/>
    <mergeCell ref="A31:B31"/>
    <mergeCell ref="A32:R32"/>
    <mergeCell ref="A23:B23"/>
  </mergeCells>
  <pageMargins left="0.23622047244094491" right="0.23622047244094491" top="0.94488188976377963" bottom="0.55118110236220474" header="0.31496062992125984" footer="0.31496062992125984"/>
  <pageSetup paperSize="9" scale="74" fitToHeight="10" orientation="landscape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2017-03-28T12:16:28Z</dcterms:modified>
</cp:coreProperties>
</file>