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activeTab="1"/>
  </bookViews>
  <sheets>
    <sheet name="Лист1" sheetId="1" r:id="rId1"/>
    <sheet name="Лист2" sheetId="2" r:id="rId2"/>
    <sheet name="Лист3" sheetId="3" r:id="rId3"/>
  </sheets>
  <definedNames>
    <definedName name="BossProviderVariable?_71d437b7_eb7f_4986_b2b8_d178d94943fe">"25_01_2006"</definedName>
  </definedNames>
  <calcPr calcId="145621" iterateDelta="1E-4"/>
</workbook>
</file>

<file path=xl/calcChain.xml><?xml version="1.0" encoding="utf-8"?>
<calcChain xmlns="http://schemas.openxmlformats.org/spreadsheetml/2006/main">
  <c r="Q10" i="2" l="1"/>
  <c r="Q27" i="2" s="1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9" i="2"/>
  <c r="P10" i="2"/>
  <c r="P11" i="2"/>
  <c r="P27" i="2" s="1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9" i="2"/>
  <c r="S10" i="2"/>
  <c r="S11" i="2"/>
  <c r="S27" i="2" s="1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9" i="2"/>
  <c r="D10" i="2"/>
  <c r="D11" i="2"/>
  <c r="D27" i="2" s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9" i="2"/>
  <c r="E27" i="2"/>
  <c r="F27" i="2"/>
  <c r="G27" i="2"/>
  <c r="H27" i="2"/>
  <c r="I27" i="2"/>
  <c r="J27" i="2"/>
  <c r="L27" i="2"/>
</calcChain>
</file>

<file path=xl/sharedStrings.xml><?xml version="1.0" encoding="utf-8"?>
<sst xmlns="http://schemas.openxmlformats.org/spreadsheetml/2006/main" count="150" uniqueCount="114">
  <si>
    <t>ОТЧЕТ</t>
  </si>
  <si>
    <t>о реализации проектов в рамках программы приграничного сотрудничества Европейского инструмента соседства и партнерства (ПГС) "Эстония - Латвия - Россия"</t>
  </si>
  <si>
    <t>Код по бюджетной классификации бюджета, предоставляющего межбюджетный трансферт</t>
  </si>
  <si>
    <t>Код по классификации доходов бюджета, получающего межбюджетный трансферт</t>
  </si>
  <si>
    <t>Утверждено бюджетных назначений на 2012 год</t>
  </si>
  <si>
    <t>Неиспользованный остаток межбюджетного трансферта, подлежащий возврату</t>
  </si>
  <si>
    <t>Расходы, подтвержденные документами</t>
  </si>
  <si>
    <t>Принятые бюджетные обязательства</t>
  </si>
  <si>
    <t>Примечания</t>
  </si>
  <si>
    <t>контрагент</t>
  </si>
  <si>
    <t>номер и дата договора</t>
  </si>
  <si>
    <t>сумма договора</t>
  </si>
  <si>
    <t>выполнено работ (сумма)</t>
  </si>
  <si>
    <t>(перечень основных видов выполненных работ, причины возникновения остатка)</t>
  </si>
  <si>
    <t>Код по бюджетной классификации бюджета, предостав-ляющего межбюджетный трансферт</t>
  </si>
  <si>
    <t>Утверждено бюджетных назначений на 2015 год (областной и местный бюджет)</t>
  </si>
  <si>
    <t>Поступило средств областного бюджета</t>
  </si>
  <si>
    <t>Произведено расходов (кассовые расходы)</t>
  </si>
  <si>
    <t>Размер софинансирования из местного бюджета</t>
  </si>
  <si>
    <t>Расходы, подтвержденные документами и произведенные за счет средств областного бюджета</t>
  </si>
  <si>
    <t>Расходы подтвержденные документами и произведенные за счет местного бюджета</t>
  </si>
  <si>
    <t>Неиспользо-ванный остаток межбюджетного трансферта, подлежащий возврату</t>
  </si>
  <si>
    <t>Наименование мероприятия</t>
  </si>
  <si>
    <t>наименование работ</t>
  </si>
  <si>
    <t>номер, дата акта выпол-ненных работ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</si>
  <si>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</si>
  <si>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</si>
  <si>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</si>
  <si>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</si>
  <si>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</si>
  <si>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</si>
  <si>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</si>
  <si>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</si>
  <si>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</si>
  <si>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11</t>
  </si>
  <si>
    <t>12</t>
  </si>
  <si>
    <t>13</t>
  </si>
  <si>
    <t>14</t>
  </si>
  <si>
    <t>15</t>
  </si>
  <si>
    <t>Ремонт и замена светильников уличного освещения в д.Чеголи</t>
  </si>
  <si>
    <t/>
  </si>
  <si>
    <t>ИТОГО</t>
  </si>
  <si>
    <t>Согласовано:                                                                комитет  по местному самоуправлению, межнациональным и межконфессиональным отношениям Ленинградской области</t>
  </si>
  <si>
    <t>_____________</t>
  </si>
  <si>
    <t>Буряк Л.В.</t>
  </si>
  <si>
    <t>(подпись)</t>
  </si>
  <si>
    <t>об использовании субсидии, предоставленной из областного бюджета Ленинградской области Дзержинскому сельскому поселению поселению на реализацию проектов местных инициатив граждан в рамках подпрограммы "Создание условий для эффективного выполнения органами местного самоуправления своих полномочий" государственной программы Ленинградской области "Устойчивое общественное развитие в Ленинградской области" за 2016 год</t>
  </si>
  <si>
    <t>(годовой)</t>
  </si>
  <si>
    <t>фактические показатели результативности использования субсидии</t>
  </si>
  <si>
    <t>И.о. главы администрации Дзержинского сельского поселения 
Лужского муниципального района Ленинградской области  __________       А.М. Султанов
Руководитель финансового органа    ___________   Е.В.Науменко</t>
  </si>
  <si>
    <t>30.12.2016г.</t>
  </si>
  <si>
    <t>Исполнитель:        Е.В. Науменко  8 (81372) 50-626</t>
  </si>
  <si>
    <t xml:space="preserve">                                                                          990 1403 6630370880 521</t>
  </si>
  <si>
    <t xml:space="preserve">                                                                      003 20202999 10 0000 151</t>
  </si>
  <si>
    <t>Ремонт и замена светильников уличного освещения в д.Торошковичи</t>
  </si>
  <si>
    <t>Кронирование и спил деревьев ул.Новая и ул.Козлова (у мемориала) д.Торошковичи</t>
  </si>
  <si>
    <t>Устройство ограждения гражданского кладбища в д.Торошковичи</t>
  </si>
  <si>
    <t>Устройство ограждения детской площадки в д.Торошковичи</t>
  </si>
  <si>
    <t>Устройство сетей наружного освещения в д.Романщина</t>
  </si>
  <si>
    <t>Устройство ограждения гражданского кладбища в д.Романщина</t>
  </si>
  <si>
    <t>Приобретение уличных скамеек в д/о «Боровое»</t>
  </si>
  <si>
    <t>Приобретение контейнера для сбора ТБО в д.Стрешево</t>
  </si>
  <si>
    <t>Приобретение контейнера для сбора ТБО в д.Солнцев Берег</t>
  </si>
  <si>
    <t>Ремонт и замена светильников уличного освещения в д.Солнцев Берег</t>
  </si>
  <si>
    <t>Ремонт колодца в д.Новое Село-1</t>
  </si>
  <si>
    <t>Ремонт колодца в д.Новое Село-2</t>
  </si>
  <si>
    <t>Ремонт и замена светильников уличного освещения в д.Естомичи</t>
  </si>
  <si>
    <t>Ремонт и замена светильников уличного освещения в д.Заозерье</t>
  </si>
  <si>
    <t>Ремонт и замена светильников уличного освещения в п.Герцена</t>
  </si>
  <si>
    <t>Ремонт и замена светильников уличного освещения в д.Петровские Бабы</t>
  </si>
  <si>
    <t>Ремонт и замена светильников уличного освещения в д.Филимонова Горка</t>
  </si>
  <si>
    <t>ИП Игнатьева Н.М.</t>
  </si>
  <si>
    <t xml:space="preserve">светильники; замена светильников уличного освещения </t>
  </si>
  <si>
    <t>ООО "Энергия"</t>
  </si>
  <si>
    <t>Устройство сетей наружного освещения</t>
  </si>
  <si>
    <t>12/16/ЭС от 24.05.2016; 11/16/ЭС от 23.05.2016</t>
  </si>
  <si>
    <t>акт (КС-2) 2 от 03.06.2016; акт (КС-2) 2 от 03.06.2016</t>
  </si>
  <si>
    <t>ИП Игнатьева Н.М.;                           ООО "Энергия"</t>
  </si>
  <si>
    <t>4/2016 от 24.05.2016;  19/16/ЭС от 01.06.2016</t>
  </si>
  <si>
    <t>н 183 от 27.05.2016;    акт (КС-2) 2 от 10.06.2016</t>
  </si>
  <si>
    <t>ООО "ПРОФСТРОЙДВ"</t>
  </si>
  <si>
    <t>12/2016 от 14.06.2016</t>
  </si>
  <si>
    <t>Кронирование и спил деревьев</t>
  </si>
  <si>
    <t>акт 23 от 18.06.2016</t>
  </si>
  <si>
    <t>ИП Терехова О.М.</t>
  </si>
  <si>
    <t>13/2016 от 14.06.2016</t>
  </si>
  <si>
    <t xml:space="preserve">Ремонт колодца </t>
  </si>
  <si>
    <t>б/н от 30.06.2016</t>
  </si>
  <si>
    <t>ИП Игнатьева Н.М.;              ф/л Платов Э.В.</t>
  </si>
  <si>
    <t>4/2016 от 24.05.2016;  06/06 от 14.06.2016</t>
  </si>
  <si>
    <t>5/2016 от 25.05.2016; 06/06 от 14.06.2016</t>
  </si>
  <si>
    <t>8/2016 от 30.05.2016; 06/06 от 14.06.2016</t>
  </si>
  <si>
    <t>н 183 от 27.05.2016;    акт б\н от 30.06.2016</t>
  </si>
  <si>
    <t>н 183 от 27.05.2016;   акт б\н от 30.06.2016</t>
  </si>
  <si>
    <t>н 182 от 30.05.2016; акт б\н от 30.06.2016</t>
  </si>
  <si>
    <t>н 179 от 02.06.2016; акт б\н от 30.06.2016</t>
  </si>
  <si>
    <t xml:space="preserve">Устройство ограждения детской площадки </t>
  </si>
  <si>
    <t>15/2016 от 15.07.2016</t>
  </si>
  <si>
    <t>Устройство ограждения гражданского кладбища</t>
  </si>
  <si>
    <t>б/н от 29.07.2016</t>
  </si>
  <si>
    <t>16/2016 от 15.07.2016</t>
  </si>
  <si>
    <t>ООО "АВТО-БЕРКУТ"</t>
  </si>
  <si>
    <t>19/2016 от 18.07.2016</t>
  </si>
  <si>
    <t>Приобретение контейнера для сбора ТБО</t>
  </si>
  <si>
    <t>н 1090 от 22.07.2016</t>
  </si>
  <si>
    <t>18/2016 от 15.07.2016</t>
  </si>
  <si>
    <t>н 1089 от 22.07.2016</t>
  </si>
  <si>
    <t>АО "КСИЛ"</t>
  </si>
  <si>
    <t>Д-СП-16-00428 от 27.07.2016</t>
  </si>
  <si>
    <t xml:space="preserve">Приобретение уличных скамеек </t>
  </si>
  <si>
    <t>ТН-16-04702 от 07.09.2016</t>
  </si>
  <si>
    <t>ООО "Перфомир";  ИП Терехова О.М.</t>
  </si>
  <si>
    <t>17/2016 от 15.07.2016; 27/2016-Б от 05.09.2016</t>
  </si>
  <si>
    <t>н 107 от 05.09.2016;   акт 18 от 16.09.2016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</si>
</sst>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name val="Arial"/>
      <family val="2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Arial"/>
      <family val="2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2" fillId="0" borderId="0" xfId="0" applyFont="1"/>
    <xf numFmtId="49" fontId="4" fillId="0" borderId="1" xfId="1" applyNumberFormat="1" applyFont="1" applyBorder="1" applyAlignment="1">
      <alignment horizontal="center" vertical="top" wrapText="1"/>
    </xf>
    <xf numFmtId="49" fontId="4" fillId="0" borderId="2" xfId="1" applyNumberFormat="1" applyFont="1" applyBorder="1" applyAlignment="1">
      <alignment horizontal="center" vertical="top" wrapText="1"/>
    </xf>
    <xf numFmtId="49" fontId="4" fillId="0" borderId="1" xfId="1" applyNumberFormat="1" applyFont="1" applyBorder="1" applyAlignment="1">
      <alignment horizontal="center" vertical="top"/>
    </xf>
    <xf numFmtId="49" fontId="5" fillId="0" borderId="2" xfId="1" applyNumberFormat="1" applyFont="1" applyBorder="1" applyAlignment="1">
      <alignment horizontal="center" vertical="top" wrapText="1"/>
    </xf>
    <xf numFmtId="4" fontId="5" fillId="0" borderId="2" xfId="1" applyNumberFormat="1" applyFont="1" applyBorder="1" applyAlignment="1">
      <alignment horizontal="center" vertical="top" wrapText="1"/>
    </xf>
    <xf numFmtId="4" fontId="4" fillId="0" borderId="2" xfId="1" applyNumberFormat="1" applyFont="1" applyBorder="1" applyAlignment="1">
      <alignment horizontal="center" vertical="top" wrapText="1"/>
    </xf>
    <xf numFmtId="0" fontId="0" fillId="0" borderId="3" xfId="0" applyBorder="1"/>
    <xf numFmtId="0" fontId="0" fillId="0" borderId="4" xfId="0" applyBorder="1"/>
    <xf numFmtId="0" fontId="0" fillId="0" borderId="0" xfId="0" applyAlignment="1"/>
    <xf numFmtId="49" fontId="8" fillId="0" borderId="2" xfId="1" applyNumberFormat="1" applyFont="1" applyBorder="1" applyAlignment="1">
      <alignment horizontal="center" vertical="top" wrapText="1"/>
    </xf>
    <xf numFmtId="49" fontId="8" fillId="0" borderId="1" xfId="1" applyNumberFormat="1" applyFont="1" applyBorder="1" applyAlignment="1">
      <alignment horizontal="center" vertical="top" wrapText="1"/>
    </xf>
    <xf numFmtId="0" fontId="0" fillId="0" borderId="0" xfId="0" applyFont="1"/>
    <xf numFmtId="14" fontId="0" fillId="0" borderId="0" xfId="0" applyNumberFormat="1" applyFont="1"/>
    <xf numFmtId="49" fontId="4" fillId="0" borderId="1" xfId="1" applyNumberFormat="1" applyFont="1" applyBorder="1" applyAlignment="1">
      <alignment horizontal="center" vertical="top" wrapText="1"/>
    </xf>
    <xf numFmtId="49" fontId="4" fillId="0" borderId="2" xfId="1" applyNumberFormat="1" applyFont="1" applyBorder="1" applyAlignment="1">
      <alignment horizontal="center" vertical="top" wrapText="1"/>
    </xf>
    <xf numFmtId="4" fontId="5" fillId="0" borderId="2" xfId="1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horizont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wrapText="1"/>
    </xf>
    <xf numFmtId="49" fontId="8" fillId="0" borderId="2" xfId="1" applyNumberFormat="1" applyFont="1" applyBorder="1" applyAlignment="1">
      <alignment horizontal="center" vertical="top" wrapText="1"/>
    </xf>
    <xf numFmtId="49" fontId="9" fillId="0" borderId="5" xfId="1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4" fontId="10" fillId="0" borderId="2" xfId="0" applyNumberFormat="1" applyFont="1" applyBorder="1" applyAlignment="1">
      <alignment horizontal="center" wrapText="1"/>
    </xf>
    <xf numFmtId="4" fontId="10" fillId="0" borderId="2" xfId="0" applyNumberFormat="1" applyFont="1" applyBorder="1" applyAlignment="1">
      <alignment horizontal="center"/>
    </xf>
    <xf numFmtId="4" fontId="10" fillId="0" borderId="9" xfId="0" applyNumberFormat="1" applyFont="1" applyBorder="1" applyAlignment="1">
      <alignment horizontal="center"/>
    </xf>
    <xf numFmtId="49" fontId="11" fillId="0" borderId="6" xfId="1" applyNumberFormat="1" applyFont="1" applyBorder="1" applyAlignment="1">
      <alignment horizontal="center" vertical="top" wrapText="1"/>
    </xf>
    <xf numFmtId="49" fontId="12" fillId="0" borderId="7" xfId="1" applyNumberFormat="1" applyFont="1" applyBorder="1" applyAlignment="1">
      <alignment horizontal="center" vertical="top" wrapText="1"/>
    </xf>
    <xf numFmtId="49" fontId="11" fillId="0" borderId="1" xfId="1" applyNumberFormat="1" applyFont="1" applyBorder="1" applyAlignment="1">
      <alignment horizontal="center" vertical="top" wrapText="1"/>
    </xf>
    <xf numFmtId="49" fontId="11" fillId="0" borderId="8" xfId="1" applyNumberFormat="1" applyFont="1" applyBorder="1" applyAlignment="1">
      <alignment horizontal="center" vertical="top" wrapText="1"/>
    </xf>
    <xf numFmtId="49" fontId="11" fillId="0" borderId="2" xfId="1" applyNumberFormat="1" applyFont="1" applyBorder="1" applyAlignment="1">
      <alignment horizontal="center" vertical="top" wrapText="1"/>
    </xf>
    <xf numFmtId="49" fontId="11" fillId="0" borderId="7" xfId="1" applyNumberFormat="1" applyFont="1" applyBorder="1" applyAlignment="1">
      <alignment horizontal="center" vertical="top" wrapText="1"/>
    </xf>
    <xf numFmtId="4" fontId="11" fillId="0" borderId="1" xfId="1" applyNumberFormat="1" applyFont="1" applyBorder="1" applyAlignment="1">
      <alignment horizontal="center" vertical="top" wrapText="1"/>
    </xf>
    <xf numFmtId="49" fontId="12" fillId="0" borderId="0" xfId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0" fontId="13" fillId="0" borderId="2" xfId="0" applyFont="1" applyBorder="1" applyAlignment="1">
      <alignment horizontal="left" vertical="center" wrapText="1" shrinkToFit="1"/>
    </xf>
    <xf numFmtId="49" fontId="11" fillId="0" borderId="1" xfId="0" applyNumberFormat="1" applyFont="1" applyBorder="1" applyAlignment="1">
      <alignment horizontal="center" vertical="top" wrapText="1" shrinkToFit="1"/>
    </xf>
    <xf numFmtId="49" fontId="11" fillId="0" borderId="9" xfId="0" applyNumberFormat="1" applyFont="1" applyBorder="1" applyAlignment="1">
      <alignment horizontal="center" vertical="top" wrapText="1" shrinkToFit="1"/>
    </xf>
    <xf numFmtId="49" fontId="11" fillId="0" borderId="6" xfId="0" applyNumberFormat="1" applyFont="1" applyBorder="1" applyAlignment="1">
      <alignment horizontal="center" vertical="top" wrapText="1" shrinkToFit="1"/>
    </xf>
    <xf numFmtId="49" fontId="11" fillId="0" borderId="1" xfId="1" applyNumberFormat="1" applyFont="1" applyBorder="1" applyAlignment="1">
      <alignment horizontal="center" vertical="top" wrapText="1"/>
    </xf>
    <xf numFmtId="49" fontId="11" fillId="0" borderId="9" xfId="1" applyNumberFormat="1" applyFont="1" applyBorder="1" applyAlignment="1">
      <alignment horizontal="center" vertical="top" wrapText="1"/>
    </xf>
    <xf numFmtId="49" fontId="11" fillId="0" borderId="6" xfId="1" applyNumberFormat="1" applyFont="1" applyBorder="1" applyAlignment="1">
      <alignment horizontal="center" vertical="top" wrapText="1"/>
    </xf>
    <xf numFmtId="4" fontId="13" fillId="0" borderId="2" xfId="0" applyNumberFormat="1" applyFont="1" applyBorder="1" applyAlignment="1">
      <alignment horizontal="center" vertical="center" wrapText="1"/>
    </xf>
    <xf numFmtId="4" fontId="11" fillId="0" borderId="8" xfId="1" applyNumberFormat="1" applyFont="1" applyBorder="1" applyAlignment="1">
      <alignment horizontal="center" vertical="top" wrapText="1"/>
    </xf>
    <xf numFmtId="49" fontId="11" fillId="0" borderId="1" xfId="1" applyNumberFormat="1" applyFont="1" applyFill="1" applyBorder="1" applyAlignment="1">
      <alignment horizontal="center" vertical="top" wrapText="1"/>
    </xf>
    <xf numFmtId="49" fontId="11" fillId="0" borderId="2" xfId="1" applyNumberFormat="1" applyFont="1" applyFill="1" applyBorder="1" applyAlignment="1">
      <alignment horizontal="center" vertical="top" wrapText="1"/>
    </xf>
    <xf numFmtId="4" fontId="13" fillId="0" borderId="2" xfId="0" applyNumberFormat="1" applyFont="1" applyFill="1" applyBorder="1" applyAlignment="1">
      <alignment horizontal="center" vertical="center" wrapText="1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8"/>
  <sheetViews>
    <sheetView zoomScaleNormal="100" workbookViewId="0">
      <selection activeCell="L8" sqref="L8"/>
    </sheetView>
  </sheetViews>
  <sheetFormatPr defaultRowHeight="12.75" x14ac:dyDescent="0.2"/>
  <cols>
    <col min="1" max="1" width="0.33203125"/>
    <col min="2" max="2" width="18.83203125"/>
    <col min="3" max="3" width="20.1640625"/>
    <col min="4" max="4" width="13.33203125"/>
    <col min="5" max="5" width="19"/>
    <col min="6" max="6" width="8.83203125"/>
    <col min="7" max="7" width="8"/>
    <col min="8" max="8" width="12.1640625"/>
    <col min="9" max="9" width="13.83203125"/>
    <col min="10" max="10" width="10.6640625"/>
    <col min="11" max="11" width="12.1640625"/>
    <col min="12" max="12" width="17.6640625"/>
    <col min="13" max="13" width="1"/>
    <col min="14" max="1025" width="8.83203125"/>
  </cols>
  <sheetData>
    <row r="1" spans="2:13" ht="18.75" x14ac:dyDescent="0.3">
      <c r="F1" s="1" t="s">
        <v>0</v>
      </c>
    </row>
    <row r="2" spans="2:13" ht="54" customHeight="1" x14ac:dyDescent="0.3">
      <c r="C2" s="18" t="s">
        <v>1</v>
      </c>
      <c r="D2" s="18"/>
      <c r="E2" s="18"/>
      <c r="F2" s="18"/>
      <c r="G2" s="18"/>
      <c r="H2" s="18"/>
      <c r="I2" s="18"/>
      <c r="J2" s="18"/>
    </row>
    <row r="5" spans="2:13" ht="27" customHeight="1" x14ac:dyDescent="0.2">
      <c r="B5" s="15" t="s">
        <v>2</v>
      </c>
      <c r="C5" s="16" t="s">
        <v>3</v>
      </c>
      <c r="D5" s="15" t="s">
        <v>4</v>
      </c>
      <c r="E5" s="15" t="s">
        <v>5</v>
      </c>
      <c r="F5" s="15" t="s">
        <v>6</v>
      </c>
      <c r="G5" s="15"/>
      <c r="H5" s="16" t="s">
        <v>7</v>
      </c>
      <c r="I5" s="16"/>
      <c r="J5" s="16"/>
      <c r="K5" s="16"/>
      <c r="L5" s="2" t="s">
        <v>8</v>
      </c>
      <c r="M5" s="15"/>
    </row>
    <row r="6" spans="2:13" ht="66.75" customHeight="1" x14ac:dyDescent="0.2">
      <c r="B6" s="15"/>
      <c r="C6" s="16"/>
      <c r="D6" s="15"/>
      <c r="E6" s="15"/>
      <c r="F6" s="15"/>
      <c r="G6" s="15"/>
      <c r="H6" s="4" t="s">
        <v>9</v>
      </c>
      <c r="I6" s="2" t="s">
        <v>10</v>
      </c>
      <c r="J6" s="2" t="s">
        <v>11</v>
      </c>
      <c r="K6" s="2" t="s">
        <v>12</v>
      </c>
      <c r="L6" s="2" t="s">
        <v>13</v>
      </c>
      <c r="M6" s="15"/>
    </row>
    <row r="7" spans="2:13" x14ac:dyDescent="0.2">
      <c r="B7" s="3">
        <v>1</v>
      </c>
      <c r="C7" s="3">
        <v>5</v>
      </c>
      <c r="D7" s="3">
        <v>2</v>
      </c>
      <c r="E7" s="3">
        <v>3</v>
      </c>
      <c r="F7" s="16">
        <v>4</v>
      </c>
      <c r="G7" s="16"/>
      <c r="H7" s="3">
        <v>6</v>
      </c>
      <c r="I7" s="3">
        <v>7</v>
      </c>
      <c r="J7" s="3">
        <v>8</v>
      </c>
      <c r="K7" s="3">
        <v>9</v>
      </c>
      <c r="L7" s="3">
        <v>10</v>
      </c>
    </row>
    <row r="8" spans="2:13" x14ac:dyDescent="0.2">
      <c r="B8" s="5"/>
      <c r="C8" s="5"/>
      <c r="D8" s="6"/>
      <c r="E8" s="6"/>
      <c r="F8" s="17"/>
      <c r="G8" s="17"/>
      <c r="H8" s="6"/>
      <c r="I8" s="7"/>
      <c r="J8" s="8"/>
      <c r="K8" s="8"/>
      <c r="L8" s="9"/>
    </row>
  </sheetData>
  <mergeCells count="10">
    <mergeCell ref="M5:M6"/>
    <mergeCell ref="F7:G7"/>
    <mergeCell ref="F8:G8"/>
    <mergeCell ref="C2:J2"/>
    <mergeCell ref="B5:B6"/>
    <mergeCell ref="C5:C6"/>
    <mergeCell ref="D5:D6"/>
    <mergeCell ref="E5:E6"/>
    <mergeCell ref="F5:G6"/>
    <mergeCell ref="H5:K5"/>
  </mergeCells>
  <pageMargins left="0.3" right="0.17013888888888901" top="1" bottom="1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3"/>
  <sheetViews>
    <sheetView tabSelected="1" topLeftCell="A20" zoomScale="150" zoomScaleNormal="150" workbookViewId="0">
      <selection activeCell="B9" sqref="B9:B26"/>
    </sheetView>
  </sheetViews>
  <sheetFormatPr defaultRowHeight="12.75" x14ac:dyDescent="0.2"/>
  <cols>
    <col min="1" max="1" width="0.33203125"/>
    <col min="2" max="2" width="13.1640625" customWidth="1"/>
    <col min="3" max="3" width="11.83203125"/>
    <col min="4" max="4" width="10.1640625" bestFit="1" customWidth="1"/>
    <col min="5" max="5" width="10.33203125" bestFit="1" customWidth="1"/>
    <col min="6" max="6" width="0" hidden="1"/>
    <col min="7" max="7" width="10.33203125" bestFit="1" customWidth="1"/>
    <col min="8" max="8" width="11.1640625" bestFit="1" customWidth="1"/>
    <col min="9" max="9" width="11" bestFit="1" customWidth="1"/>
    <col min="10" max="10" width="9.5" bestFit="1" customWidth="1"/>
    <col min="11" max="11" width="20.1640625" customWidth="1"/>
    <col min="12" max="12" width="0" hidden="1"/>
    <col min="13" max="13" width="13.1640625" customWidth="1"/>
    <col min="14" max="14" width="10.1640625"/>
    <col min="15" max="15" width="16.5" customWidth="1"/>
    <col min="16" max="16" width="10.5" bestFit="1" customWidth="1"/>
    <col min="17" max="17" width="10.1640625" bestFit="1" customWidth="1"/>
    <col min="18" max="18" width="10.5" customWidth="1"/>
    <col min="19" max="19" width="8.5"/>
    <col min="20" max="1025" width="8.83203125"/>
  </cols>
  <sheetData>
    <row r="1" spans="1:21" ht="7.5" hidden="1" customHeight="1" x14ac:dyDescent="0.2">
      <c r="B1" s="24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21" s="10" customFormat="1" ht="24.75" customHeight="1" x14ac:dyDescent="0.2"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21" s="10" customFormat="1" ht="15.75" customHeight="1" x14ac:dyDescent="0.2">
      <c r="B3" s="24" t="s">
        <v>47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21" ht="66" customHeight="1" x14ac:dyDescent="0.25">
      <c r="A4" s="10"/>
      <c r="B4" s="21" t="s">
        <v>46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21" ht="7.5" customHeight="1" x14ac:dyDescent="0.2"/>
    <row r="6" spans="1:21" ht="45" customHeight="1" x14ac:dyDescent="0.2">
      <c r="B6" s="22" t="s">
        <v>14</v>
      </c>
      <c r="C6" s="22" t="s">
        <v>3</v>
      </c>
      <c r="D6" s="22" t="s">
        <v>15</v>
      </c>
      <c r="E6" s="22" t="s">
        <v>16</v>
      </c>
      <c r="F6" s="22" t="s">
        <v>17</v>
      </c>
      <c r="G6" s="22" t="s">
        <v>18</v>
      </c>
      <c r="H6" s="22" t="s">
        <v>19</v>
      </c>
      <c r="I6" s="22" t="s">
        <v>20</v>
      </c>
      <c r="J6" s="22" t="s">
        <v>21</v>
      </c>
      <c r="K6" s="22" t="s">
        <v>22</v>
      </c>
      <c r="L6" s="23"/>
      <c r="M6" s="22" t="s">
        <v>7</v>
      </c>
      <c r="N6" s="22"/>
      <c r="O6" s="22"/>
      <c r="P6" s="22"/>
      <c r="Q6" s="22"/>
      <c r="R6" s="22"/>
      <c r="S6" s="11"/>
    </row>
    <row r="7" spans="1:21" ht="96" customHeight="1" x14ac:dyDescent="0.2">
      <c r="B7" s="22"/>
      <c r="C7" s="22"/>
      <c r="D7" s="22"/>
      <c r="E7" s="22"/>
      <c r="F7" s="22"/>
      <c r="G7" s="22"/>
      <c r="H7" s="22"/>
      <c r="I7" s="22"/>
      <c r="J7" s="22"/>
      <c r="K7" s="22"/>
      <c r="L7" s="23"/>
      <c r="M7" s="12" t="s">
        <v>9</v>
      </c>
      <c r="N7" s="12" t="s">
        <v>10</v>
      </c>
      <c r="O7" s="12" t="s">
        <v>23</v>
      </c>
      <c r="P7" s="12" t="s">
        <v>11</v>
      </c>
      <c r="Q7" s="12" t="s">
        <v>12</v>
      </c>
      <c r="R7" s="12" t="s">
        <v>24</v>
      </c>
      <c r="S7" s="12" t="s">
        <v>48</v>
      </c>
    </row>
    <row r="8" spans="1:21" s="13" customFormat="1" ht="11.25" customHeight="1" x14ac:dyDescent="0.2">
      <c r="B8" s="28" t="s">
        <v>25</v>
      </c>
      <c r="C8" s="28" t="s">
        <v>26</v>
      </c>
      <c r="D8" s="28" t="s">
        <v>27</v>
      </c>
      <c r="E8" s="28" t="s">
        <v>28</v>
      </c>
      <c r="F8" s="28"/>
      <c r="G8" s="28"/>
      <c r="H8" s="28" t="s">
        <v>29</v>
      </c>
      <c r="I8" s="28"/>
      <c r="J8" s="28" t="s">
        <v>30</v>
      </c>
      <c r="K8" s="28" t="s">
        <v>31</v>
      </c>
      <c r="L8" s="29"/>
      <c r="M8" s="30" t="s">
        <v>32</v>
      </c>
      <c r="N8" s="30" t="s">
        <v>33</v>
      </c>
      <c r="O8" s="30" t="s">
        <v>34</v>
      </c>
      <c r="P8" s="30" t="s">
        <v>35</v>
      </c>
      <c r="Q8" s="30" t="s">
        <v>36</v>
      </c>
      <c r="R8" s="30" t="s">
        <v>37</v>
      </c>
      <c r="S8" s="31" t="s">
        <v>38</v>
      </c>
    </row>
    <row r="9" spans="1:21" s="13" customFormat="1" ht="49.5" customHeight="1" x14ac:dyDescent="0.2">
      <c r="B9" s="40" t="s">
        <v>52</v>
      </c>
      <c r="C9" s="43" t="s">
        <v>53</v>
      </c>
      <c r="D9" s="50">
        <f>E9+G9</f>
        <v>44300</v>
      </c>
      <c r="E9" s="46">
        <v>42000</v>
      </c>
      <c r="F9" s="26"/>
      <c r="G9" s="46">
        <v>2300</v>
      </c>
      <c r="H9" s="46">
        <v>40250</v>
      </c>
      <c r="I9" s="46">
        <v>1750</v>
      </c>
      <c r="J9" s="25">
        <f>E9-H9</f>
        <v>1750</v>
      </c>
      <c r="K9" s="39" t="s">
        <v>54</v>
      </c>
      <c r="L9" s="33"/>
      <c r="M9" s="49" t="s">
        <v>77</v>
      </c>
      <c r="N9" s="49" t="s">
        <v>78</v>
      </c>
      <c r="O9" s="39" t="s">
        <v>72</v>
      </c>
      <c r="P9" s="34">
        <f>H9+I9</f>
        <v>42000</v>
      </c>
      <c r="Q9" s="34">
        <f>P9</f>
        <v>42000</v>
      </c>
      <c r="R9" s="49" t="s">
        <v>79</v>
      </c>
      <c r="S9" s="47">
        <f>E9-H9</f>
        <v>1750</v>
      </c>
    </row>
    <row r="10" spans="1:21" s="13" customFormat="1" ht="54" customHeight="1" x14ac:dyDescent="0.2">
      <c r="B10" s="41"/>
      <c r="C10" s="44"/>
      <c r="D10" s="50">
        <f t="shared" ref="D10:D26" si="0">E10+G10</f>
        <v>55700</v>
      </c>
      <c r="E10" s="46">
        <v>53000</v>
      </c>
      <c r="F10" s="26"/>
      <c r="G10" s="46">
        <v>2700</v>
      </c>
      <c r="H10" s="46">
        <v>53000</v>
      </c>
      <c r="I10" s="46">
        <v>2700</v>
      </c>
      <c r="J10" s="25">
        <f t="shared" ref="J10:J26" si="1">E10-H10</f>
        <v>0</v>
      </c>
      <c r="K10" s="39" t="s">
        <v>55</v>
      </c>
      <c r="L10" s="33"/>
      <c r="M10" s="48" t="s">
        <v>80</v>
      </c>
      <c r="N10" s="48" t="s">
        <v>81</v>
      </c>
      <c r="O10" s="39" t="s">
        <v>82</v>
      </c>
      <c r="P10" s="34">
        <f t="shared" ref="P10:Q26" si="2">H10+I10</f>
        <v>55700</v>
      </c>
      <c r="Q10" s="34">
        <f t="shared" ref="Q10:Q26" si="3">P10</f>
        <v>55700</v>
      </c>
      <c r="R10" s="48" t="s">
        <v>83</v>
      </c>
      <c r="S10" s="47">
        <f t="shared" ref="S10:S26" si="4">E10-H10</f>
        <v>0</v>
      </c>
    </row>
    <row r="11" spans="1:21" s="13" customFormat="1" ht="41.25" customHeight="1" x14ac:dyDescent="0.2">
      <c r="B11" s="41"/>
      <c r="C11" s="44"/>
      <c r="D11" s="50">
        <f t="shared" si="0"/>
        <v>110000</v>
      </c>
      <c r="E11" s="46">
        <v>100000</v>
      </c>
      <c r="F11" s="26"/>
      <c r="G11" s="46">
        <v>10000</v>
      </c>
      <c r="H11" s="46">
        <v>99000</v>
      </c>
      <c r="I11" s="46">
        <v>10000</v>
      </c>
      <c r="J11" s="25">
        <f t="shared" si="1"/>
        <v>1000</v>
      </c>
      <c r="K11" s="39" t="s">
        <v>56</v>
      </c>
      <c r="L11" s="33"/>
      <c r="M11" s="49" t="s">
        <v>71</v>
      </c>
      <c r="N11" s="48" t="s">
        <v>97</v>
      </c>
      <c r="O11" s="39" t="s">
        <v>98</v>
      </c>
      <c r="P11" s="34">
        <f t="shared" si="2"/>
        <v>109000</v>
      </c>
      <c r="Q11" s="34">
        <f t="shared" si="3"/>
        <v>109000</v>
      </c>
      <c r="R11" s="48" t="s">
        <v>99</v>
      </c>
      <c r="S11" s="47">
        <f t="shared" si="4"/>
        <v>1000</v>
      </c>
    </row>
    <row r="12" spans="1:21" s="13" customFormat="1" ht="42.75" customHeight="1" x14ac:dyDescent="0.2">
      <c r="B12" s="41"/>
      <c r="C12" s="44"/>
      <c r="D12" s="50">
        <f t="shared" si="0"/>
        <v>105000</v>
      </c>
      <c r="E12" s="46">
        <v>100000</v>
      </c>
      <c r="F12" s="26"/>
      <c r="G12" s="46">
        <v>5000</v>
      </c>
      <c r="H12" s="46">
        <v>100000</v>
      </c>
      <c r="I12" s="46">
        <v>5000</v>
      </c>
      <c r="J12" s="25">
        <f t="shared" si="1"/>
        <v>0</v>
      </c>
      <c r="K12" s="39" t="s">
        <v>57</v>
      </c>
      <c r="L12" s="33"/>
      <c r="M12" s="48" t="s">
        <v>111</v>
      </c>
      <c r="N12" s="48" t="s">
        <v>112</v>
      </c>
      <c r="O12" s="39" t="s">
        <v>96</v>
      </c>
      <c r="P12" s="34">
        <f t="shared" si="2"/>
        <v>105000</v>
      </c>
      <c r="Q12" s="34">
        <f t="shared" si="3"/>
        <v>105000</v>
      </c>
      <c r="R12" s="48" t="s">
        <v>113</v>
      </c>
      <c r="S12" s="47">
        <f t="shared" si="4"/>
        <v>0</v>
      </c>
    </row>
    <row r="13" spans="1:21" s="13" customFormat="1" ht="43.5" customHeight="1" x14ac:dyDescent="0.2">
      <c r="B13" s="41"/>
      <c r="C13" s="44"/>
      <c r="D13" s="50">
        <f t="shared" si="0"/>
        <v>120000</v>
      </c>
      <c r="E13" s="46">
        <v>100000</v>
      </c>
      <c r="F13" s="26"/>
      <c r="G13" s="46">
        <v>20000</v>
      </c>
      <c r="H13" s="46">
        <v>100000</v>
      </c>
      <c r="I13" s="46">
        <v>20000</v>
      </c>
      <c r="J13" s="25">
        <f t="shared" si="1"/>
        <v>0</v>
      </c>
      <c r="K13" s="39" t="s">
        <v>58</v>
      </c>
      <c r="L13" s="33"/>
      <c r="M13" s="48" t="s">
        <v>73</v>
      </c>
      <c r="N13" s="48" t="s">
        <v>75</v>
      </c>
      <c r="O13" s="39" t="s">
        <v>74</v>
      </c>
      <c r="P13" s="34">
        <f t="shared" si="2"/>
        <v>120000</v>
      </c>
      <c r="Q13" s="34">
        <f t="shared" si="3"/>
        <v>120000</v>
      </c>
      <c r="R13" s="48" t="s">
        <v>76</v>
      </c>
      <c r="S13" s="47">
        <f t="shared" si="4"/>
        <v>0</v>
      </c>
    </row>
    <row r="14" spans="1:21" s="13" customFormat="1" ht="39.75" customHeight="1" x14ac:dyDescent="0.2">
      <c r="B14" s="41"/>
      <c r="C14" s="44"/>
      <c r="D14" s="50">
        <f t="shared" si="0"/>
        <v>120000</v>
      </c>
      <c r="E14" s="46">
        <v>100000</v>
      </c>
      <c r="F14" s="27"/>
      <c r="G14" s="46">
        <v>20000</v>
      </c>
      <c r="H14" s="46">
        <v>99000</v>
      </c>
      <c r="I14" s="46">
        <v>20000</v>
      </c>
      <c r="J14" s="25">
        <f t="shared" si="1"/>
        <v>1000</v>
      </c>
      <c r="K14" s="39" t="s">
        <v>59</v>
      </c>
      <c r="L14" s="33"/>
      <c r="M14" s="49" t="s">
        <v>71</v>
      </c>
      <c r="N14" s="48" t="s">
        <v>100</v>
      </c>
      <c r="O14" s="39" t="s">
        <v>98</v>
      </c>
      <c r="P14" s="34">
        <f t="shared" si="2"/>
        <v>119000</v>
      </c>
      <c r="Q14" s="34">
        <f t="shared" si="3"/>
        <v>119000</v>
      </c>
      <c r="R14" s="48" t="s">
        <v>99</v>
      </c>
      <c r="S14" s="47">
        <f t="shared" si="4"/>
        <v>1000</v>
      </c>
    </row>
    <row r="15" spans="1:21" s="13" customFormat="1" ht="36" customHeight="1" x14ac:dyDescent="0.2">
      <c r="B15" s="41"/>
      <c r="C15" s="44"/>
      <c r="D15" s="50">
        <f t="shared" si="0"/>
        <v>30840</v>
      </c>
      <c r="E15" s="46">
        <v>28840</v>
      </c>
      <c r="F15" s="26"/>
      <c r="G15" s="46">
        <v>2000</v>
      </c>
      <c r="H15" s="46">
        <v>28400</v>
      </c>
      <c r="I15" s="46">
        <v>2000</v>
      </c>
      <c r="J15" s="25">
        <f t="shared" si="1"/>
        <v>440</v>
      </c>
      <c r="K15" s="39" t="s">
        <v>60</v>
      </c>
      <c r="L15" s="33"/>
      <c r="M15" s="48" t="s">
        <v>107</v>
      </c>
      <c r="N15" s="48" t="s">
        <v>108</v>
      </c>
      <c r="O15" s="39" t="s">
        <v>109</v>
      </c>
      <c r="P15" s="34">
        <f t="shared" si="2"/>
        <v>30400</v>
      </c>
      <c r="Q15" s="34">
        <f t="shared" si="3"/>
        <v>30400</v>
      </c>
      <c r="R15" s="48" t="s">
        <v>110</v>
      </c>
      <c r="S15" s="47">
        <f t="shared" si="4"/>
        <v>440</v>
      </c>
    </row>
    <row r="16" spans="1:21" s="13" customFormat="1" ht="36" customHeight="1" x14ac:dyDescent="0.2">
      <c r="B16" s="41"/>
      <c r="C16" s="44"/>
      <c r="D16" s="50">
        <f t="shared" si="0"/>
        <v>60000</v>
      </c>
      <c r="E16" s="46">
        <v>57000</v>
      </c>
      <c r="F16" s="26"/>
      <c r="G16" s="46">
        <v>3000</v>
      </c>
      <c r="H16" s="46">
        <v>77000</v>
      </c>
      <c r="I16" s="46">
        <v>3000</v>
      </c>
      <c r="J16" s="25">
        <f t="shared" si="1"/>
        <v>-20000</v>
      </c>
      <c r="K16" s="39" t="s">
        <v>61</v>
      </c>
      <c r="L16" s="32"/>
      <c r="M16" s="49" t="s">
        <v>101</v>
      </c>
      <c r="N16" s="49" t="s">
        <v>105</v>
      </c>
      <c r="O16" s="39" t="s">
        <v>103</v>
      </c>
      <c r="P16" s="34">
        <f t="shared" si="2"/>
        <v>80000</v>
      </c>
      <c r="Q16" s="34">
        <f t="shared" si="3"/>
        <v>80000</v>
      </c>
      <c r="R16" s="49" t="s">
        <v>106</v>
      </c>
      <c r="S16" s="47">
        <f t="shared" si="4"/>
        <v>-20000</v>
      </c>
      <c r="U16" s="35" t="s">
        <v>40</v>
      </c>
    </row>
    <row r="17" spans="2:19" s="13" customFormat="1" ht="45" customHeight="1" x14ac:dyDescent="0.2">
      <c r="B17" s="41"/>
      <c r="C17" s="44"/>
      <c r="D17" s="50">
        <f t="shared" si="0"/>
        <v>60000</v>
      </c>
      <c r="E17" s="46">
        <v>57000</v>
      </c>
      <c r="F17" s="26"/>
      <c r="G17" s="46">
        <v>3000</v>
      </c>
      <c r="H17" s="46">
        <v>37000</v>
      </c>
      <c r="I17" s="46">
        <v>3000</v>
      </c>
      <c r="J17" s="25">
        <f t="shared" si="1"/>
        <v>20000</v>
      </c>
      <c r="K17" s="39" t="s">
        <v>62</v>
      </c>
      <c r="L17" s="32"/>
      <c r="M17" s="49" t="s">
        <v>101</v>
      </c>
      <c r="N17" s="49" t="s">
        <v>102</v>
      </c>
      <c r="O17" s="39" t="s">
        <v>103</v>
      </c>
      <c r="P17" s="34">
        <f t="shared" si="2"/>
        <v>40000</v>
      </c>
      <c r="Q17" s="34">
        <f t="shared" si="3"/>
        <v>40000</v>
      </c>
      <c r="R17" s="49" t="s">
        <v>104</v>
      </c>
      <c r="S17" s="47">
        <f t="shared" si="4"/>
        <v>20000</v>
      </c>
    </row>
    <row r="18" spans="2:19" s="13" customFormat="1" ht="46.5" customHeight="1" x14ac:dyDescent="0.2">
      <c r="B18" s="41"/>
      <c r="C18" s="44"/>
      <c r="D18" s="50">
        <f t="shared" si="0"/>
        <v>21000</v>
      </c>
      <c r="E18" s="46">
        <v>20000</v>
      </c>
      <c r="F18" s="26"/>
      <c r="G18" s="46">
        <v>1000</v>
      </c>
      <c r="H18" s="46">
        <v>20000</v>
      </c>
      <c r="I18" s="46">
        <v>1000</v>
      </c>
      <c r="J18" s="25">
        <f t="shared" si="1"/>
        <v>0</v>
      </c>
      <c r="K18" s="39" t="s">
        <v>63</v>
      </c>
      <c r="L18" s="32"/>
      <c r="M18" s="49" t="s">
        <v>88</v>
      </c>
      <c r="N18" s="49" t="s">
        <v>89</v>
      </c>
      <c r="O18" s="39" t="s">
        <v>72</v>
      </c>
      <c r="P18" s="34">
        <f t="shared" si="2"/>
        <v>21000</v>
      </c>
      <c r="Q18" s="34">
        <f t="shared" si="3"/>
        <v>21000</v>
      </c>
      <c r="R18" s="49" t="s">
        <v>92</v>
      </c>
      <c r="S18" s="47">
        <f t="shared" si="4"/>
        <v>0</v>
      </c>
    </row>
    <row r="19" spans="2:19" s="13" customFormat="1" ht="27.75" customHeight="1" x14ac:dyDescent="0.2">
      <c r="B19" s="41"/>
      <c r="C19" s="44"/>
      <c r="D19" s="50">
        <f t="shared" si="0"/>
        <v>30000</v>
      </c>
      <c r="E19" s="46">
        <v>28500</v>
      </c>
      <c r="F19" s="26"/>
      <c r="G19" s="46">
        <v>1500</v>
      </c>
      <c r="H19" s="46">
        <v>28500</v>
      </c>
      <c r="I19" s="46">
        <v>1500</v>
      </c>
      <c r="J19" s="25">
        <f t="shared" si="1"/>
        <v>0</v>
      </c>
      <c r="K19" s="39" t="s">
        <v>64</v>
      </c>
      <c r="L19" s="32"/>
      <c r="M19" s="49" t="s">
        <v>84</v>
      </c>
      <c r="N19" s="49" t="s">
        <v>85</v>
      </c>
      <c r="O19" s="39" t="s">
        <v>86</v>
      </c>
      <c r="P19" s="34">
        <f t="shared" si="2"/>
        <v>30000</v>
      </c>
      <c r="Q19" s="34">
        <f t="shared" si="3"/>
        <v>30000</v>
      </c>
      <c r="R19" s="49" t="s">
        <v>87</v>
      </c>
      <c r="S19" s="47">
        <f t="shared" si="4"/>
        <v>0</v>
      </c>
    </row>
    <row r="20" spans="2:19" s="13" customFormat="1" ht="26.25" customHeight="1" x14ac:dyDescent="0.2">
      <c r="B20" s="41"/>
      <c r="C20" s="44"/>
      <c r="D20" s="50">
        <f t="shared" si="0"/>
        <v>30000</v>
      </c>
      <c r="E20" s="46">
        <v>28500</v>
      </c>
      <c r="F20" s="26"/>
      <c r="G20" s="46">
        <v>1500</v>
      </c>
      <c r="H20" s="46">
        <v>28500</v>
      </c>
      <c r="I20" s="46">
        <v>1500</v>
      </c>
      <c r="J20" s="25">
        <f t="shared" si="1"/>
        <v>0</v>
      </c>
      <c r="K20" s="39" t="s">
        <v>65</v>
      </c>
      <c r="L20" s="32"/>
      <c r="M20" s="49" t="s">
        <v>84</v>
      </c>
      <c r="N20" s="49" t="s">
        <v>85</v>
      </c>
      <c r="O20" s="39" t="s">
        <v>86</v>
      </c>
      <c r="P20" s="34">
        <f t="shared" si="2"/>
        <v>30000</v>
      </c>
      <c r="Q20" s="34">
        <f t="shared" si="3"/>
        <v>30000</v>
      </c>
      <c r="R20" s="49" t="s">
        <v>87</v>
      </c>
      <c r="S20" s="47">
        <f t="shared" si="4"/>
        <v>0</v>
      </c>
    </row>
    <row r="21" spans="2:19" s="13" customFormat="1" ht="39.75" customHeight="1" x14ac:dyDescent="0.2">
      <c r="B21" s="41"/>
      <c r="C21" s="44"/>
      <c r="D21" s="50">
        <f t="shared" si="0"/>
        <v>52500</v>
      </c>
      <c r="E21" s="46">
        <v>50000</v>
      </c>
      <c r="F21" s="26"/>
      <c r="G21" s="46">
        <v>2500</v>
      </c>
      <c r="H21" s="46">
        <v>51750</v>
      </c>
      <c r="I21" s="46">
        <v>2900</v>
      </c>
      <c r="J21" s="25">
        <f t="shared" si="1"/>
        <v>-1750</v>
      </c>
      <c r="K21" s="39" t="s">
        <v>66</v>
      </c>
      <c r="L21" s="32"/>
      <c r="M21" s="49" t="s">
        <v>88</v>
      </c>
      <c r="N21" s="49" t="s">
        <v>89</v>
      </c>
      <c r="O21" s="39" t="s">
        <v>72</v>
      </c>
      <c r="P21" s="34">
        <f t="shared" si="2"/>
        <v>54650</v>
      </c>
      <c r="Q21" s="34">
        <f t="shared" si="3"/>
        <v>54650</v>
      </c>
      <c r="R21" s="49" t="s">
        <v>93</v>
      </c>
      <c r="S21" s="47">
        <f t="shared" si="4"/>
        <v>-1750</v>
      </c>
    </row>
    <row r="22" spans="2:19" s="13" customFormat="1" ht="40.5" customHeight="1" x14ac:dyDescent="0.2">
      <c r="B22" s="41"/>
      <c r="C22" s="44"/>
      <c r="D22" s="50">
        <f t="shared" si="0"/>
        <v>50000</v>
      </c>
      <c r="E22" s="46">
        <v>47000</v>
      </c>
      <c r="F22" s="26"/>
      <c r="G22" s="46">
        <v>3000</v>
      </c>
      <c r="H22" s="46">
        <v>47000</v>
      </c>
      <c r="I22" s="46">
        <v>3000</v>
      </c>
      <c r="J22" s="25">
        <f t="shared" si="1"/>
        <v>0</v>
      </c>
      <c r="K22" s="39" t="s">
        <v>67</v>
      </c>
      <c r="L22" s="32"/>
      <c r="M22" s="49" t="s">
        <v>88</v>
      </c>
      <c r="N22" s="49" t="s">
        <v>90</v>
      </c>
      <c r="O22" s="39" t="s">
        <v>72</v>
      </c>
      <c r="P22" s="34">
        <f t="shared" si="2"/>
        <v>50000</v>
      </c>
      <c r="Q22" s="34">
        <f t="shared" si="3"/>
        <v>50000</v>
      </c>
      <c r="R22" s="49" t="s">
        <v>94</v>
      </c>
      <c r="S22" s="47">
        <f t="shared" si="4"/>
        <v>0</v>
      </c>
    </row>
    <row r="23" spans="2:19" s="13" customFormat="1" ht="47.25" customHeight="1" x14ac:dyDescent="0.2">
      <c r="B23" s="41"/>
      <c r="C23" s="44"/>
      <c r="D23" s="50">
        <f t="shared" si="0"/>
        <v>31500</v>
      </c>
      <c r="E23" s="46">
        <v>30000</v>
      </c>
      <c r="F23" s="26"/>
      <c r="G23" s="46">
        <v>1500</v>
      </c>
      <c r="H23" s="46">
        <v>30000</v>
      </c>
      <c r="I23" s="46">
        <v>1500</v>
      </c>
      <c r="J23" s="25">
        <f t="shared" si="1"/>
        <v>0</v>
      </c>
      <c r="K23" s="39" t="s">
        <v>68</v>
      </c>
      <c r="L23" s="32"/>
      <c r="M23" s="49" t="s">
        <v>88</v>
      </c>
      <c r="N23" s="49" t="s">
        <v>90</v>
      </c>
      <c r="O23" s="39" t="s">
        <v>72</v>
      </c>
      <c r="P23" s="34">
        <f t="shared" si="2"/>
        <v>31500</v>
      </c>
      <c r="Q23" s="34">
        <f t="shared" si="3"/>
        <v>31500</v>
      </c>
      <c r="R23" s="49" t="s">
        <v>94</v>
      </c>
      <c r="S23" s="47">
        <f t="shared" si="4"/>
        <v>0</v>
      </c>
    </row>
    <row r="24" spans="2:19" s="13" customFormat="1" ht="46.5" customHeight="1" x14ac:dyDescent="0.2">
      <c r="B24" s="41"/>
      <c r="C24" s="44"/>
      <c r="D24" s="50">
        <f t="shared" si="0"/>
        <v>21000</v>
      </c>
      <c r="E24" s="46">
        <v>20000</v>
      </c>
      <c r="F24" s="26"/>
      <c r="G24" s="46">
        <v>1000</v>
      </c>
      <c r="H24" s="46">
        <v>20000</v>
      </c>
      <c r="I24" s="46">
        <v>1000</v>
      </c>
      <c r="J24" s="25">
        <f t="shared" si="1"/>
        <v>0</v>
      </c>
      <c r="K24" s="39" t="s">
        <v>69</v>
      </c>
      <c r="L24" s="32"/>
      <c r="M24" s="49" t="s">
        <v>88</v>
      </c>
      <c r="N24" s="49" t="s">
        <v>89</v>
      </c>
      <c r="O24" s="39" t="s">
        <v>72</v>
      </c>
      <c r="P24" s="34">
        <f t="shared" si="2"/>
        <v>21000</v>
      </c>
      <c r="Q24" s="34">
        <f t="shared" si="3"/>
        <v>21000</v>
      </c>
      <c r="R24" s="49" t="s">
        <v>93</v>
      </c>
      <c r="S24" s="47">
        <f t="shared" si="4"/>
        <v>0</v>
      </c>
    </row>
    <row r="25" spans="2:19" s="13" customFormat="1" ht="39.75" customHeight="1" x14ac:dyDescent="0.2">
      <c r="B25" s="41"/>
      <c r="C25" s="44"/>
      <c r="D25" s="50">
        <f t="shared" si="0"/>
        <v>52500</v>
      </c>
      <c r="E25" s="46">
        <v>50000</v>
      </c>
      <c r="F25" s="26"/>
      <c r="G25" s="46">
        <v>2500</v>
      </c>
      <c r="H25" s="46">
        <v>50000</v>
      </c>
      <c r="I25" s="46">
        <v>2650</v>
      </c>
      <c r="J25" s="25">
        <f t="shared" si="1"/>
        <v>0</v>
      </c>
      <c r="K25" s="39" t="s">
        <v>39</v>
      </c>
      <c r="L25" s="32"/>
      <c r="M25" s="49" t="s">
        <v>88</v>
      </c>
      <c r="N25" s="49" t="s">
        <v>91</v>
      </c>
      <c r="O25" s="39" t="s">
        <v>72</v>
      </c>
      <c r="P25" s="34">
        <f t="shared" si="2"/>
        <v>52650</v>
      </c>
      <c r="Q25" s="34">
        <f t="shared" si="3"/>
        <v>52650</v>
      </c>
      <c r="R25" s="49" t="s">
        <v>95</v>
      </c>
      <c r="S25" s="47">
        <f t="shared" si="4"/>
        <v>0</v>
      </c>
    </row>
    <row r="26" spans="2:19" s="13" customFormat="1" ht="50.25" customHeight="1" x14ac:dyDescent="0.2">
      <c r="B26" s="42"/>
      <c r="C26" s="45"/>
      <c r="D26" s="50">
        <f t="shared" si="0"/>
        <v>31500</v>
      </c>
      <c r="E26" s="46">
        <v>30000</v>
      </c>
      <c r="F26" s="26"/>
      <c r="G26" s="46">
        <v>1500</v>
      </c>
      <c r="H26" s="46">
        <v>30000</v>
      </c>
      <c r="I26" s="46">
        <v>1500</v>
      </c>
      <c r="J26" s="25">
        <f t="shared" si="1"/>
        <v>0</v>
      </c>
      <c r="K26" s="39" t="s">
        <v>70</v>
      </c>
      <c r="L26" s="32"/>
      <c r="M26" s="49" t="s">
        <v>88</v>
      </c>
      <c r="N26" s="49" t="s">
        <v>90</v>
      </c>
      <c r="O26" s="39" t="s">
        <v>72</v>
      </c>
      <c r="P26" s="34">
        <f t="shared" si="2"/>
        <v>31500</v>
      </c>
      <c r="Q26" s="34">
        <f t="shared" si="3"/>
        <v>31500</v>
      </c>
      <c r="R26" s="49" t="s">
        <v>94</v>
      </c>
      <c r="S26" s="47">
        <f t="shared" si="4"/>
        <v>0</v>
      </c>
    </row>
    <row r="27" spans="2:19" ht="15.75" customHeight="1" x14ac:dyDescent="0.2">
      <c r="B27" s="36" t="s">
        <v>41</v>
      </c>
      <c r="C27" s="37"/>
      <c r="D27" s="38">
        <f>SUM(D9:D26)</f>
        <v>1025840</v>
      </c>
      <c r="E27" s="38">
        <f t="shared" ref="E27:S27" si="5">SUM(E9:E26)</f>
        <v>941840</v>
      </c>
      <c r="F27" s="38">
        <f t="shared" si="5"/>
        <v>0</v>
      </c>
      <c r="G27" s="38">
        <f t="shared" si="5"/>
        <v>84000</v>
      </c>
      <c r="H27" s="38">
        <f t="shared" si="5"/>
        <v>939400</v>
      </c>
      <c r="I27" s="38">
        <f t="shared" si="5"/>
        <v>84000</v>
      </c>
      <c r="J27" s="38">
        <f t="shared" si="5"/>
        <v>2440</v>
      </c>
      <c r="K27" s="38"/>
      <c r="L27" s="38">
        <f t="shared" si="5"/>
        <v>0</v>
      </c>
      <c r="M27" s="38"/>
      <c r="N27" s="38"/>
      <c r="O27" s="38"/>
      <c r="P27" s="38">
        <f t="shared" si="5"/>
        <v>1023400</v>
      </c>
      <c r="Q27" s="38">
        <f t="shared" si="5"/>
        <v>1023400</v>
      </c>
      <c r="R27" s="38"/>
      <c r="S27" s="38">
        <f t="shared" si="5"/>
        <v>2440</v>
      </c>
    </row>
    <row r="28" spans="2:19" ht="78" customHeight="1" x14ac:dyDescent="0.2">
      <c r="B28" s="19" t="s">
        <v>49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20" t="s">
        <v>42</v>
      </c>
      <c r="O28" s="20"/>
      <c r="P28" s="20"/>
      <c r="Q28" s="20"/>
    </row>
    <row r="29" spans="2:19" ht="12.75" customHeight="1" x14ac:dyDescent="0.2">
      <c r="N29" s="20" t="s">
        <v>43</v>
      </c>
      <c r="O29" s="20"/>
      <c r="P29" s="20" t="s">
        <v>44</v>
      </c>
      <c r="Q29" s="20"/>
    </row>
    <row r="30" spans="2:19" ht="13.15" customHeight="1" x14ac:dyDescent="0.2">
      <c r="N30" s="20" t="s">
        <v>45</v>
      </c>
      <c r="O30" s="20"/>
      <c r="P30" s="20"/>
      <c r="Q30" s="20"/>
    </row>
    <row r="31" spans="2:19" x14ac:dyDescent="0.2">
      <c r="B31" s="13" t="s">
        <v>51</v>
      </c>
    </row>
    <row r="32" spans="2:19" x14ac:dyDescent="0.2">
      <c r="B32" s="13" t="s">
        <v>50</v>
      </c>
    </row>
    <row r="33" spans="2:2" x14ac:dyDescent="0.2">
      <c r="B33" s="14"/>
    </row>
  </sheetData>
  <mergeCells count="23">
    <mergeCell ref="B3:S3"/>
    <mergeCell ref="B1:S2"/>
    <mergeCell ref="B9:B26"/>
    <mergeCell ref="C9:C26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R6"/>
    <mergeCell ref="B4:S4"/>
    <mergeCell ref="B28:M28"/>
    <mergeCell ref="N28:Q28"/>
    <mergeCell ref="N29:O29"/>
    <mergeCell ref="P29:Q29"/>
    <mergeCell ref="N30:O30"/>
    <mergeCell ref="P30:Q30"/>
  </mergeCells>
  <pageMargins left="0.15748031496062992" right="0.15748031496062992" top="0.39370078740157483" bottom="0.23622047244094491" header="0.51181102362204722" footer="0.51181102362204722"/>
  <pageSetup paperSize="9" scale="78" firstPageNumber="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cols>
    <col min="1" max="1025" width="8.83203125"/>
  </cols>
  <sheetData/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Buhgalter</cp:lastModifiedBy>
  <cp:revision>0</cp:revision>
  <cp:lastPrinted>2017-01-13T18:44:33Z</cp:lastPrinted>
  <dcterms:created xsi:type="dcterms:W3CDTF">2012-12-14T12:28:53Z</dcterms:created>
  <dcterms:modified xsi:type="dcterms:W3CDTF">2017-01-13T18:45:18Z</dcterms:modified>
  <dc:language>ru-RU</dc:language>
</cp:coreProperties>
</file>