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1" l="1"/>
  <c r="C18" i="1"/>
  <c r="D18" i="1"/>
  <c r="E18" i="1"/>
  <c r="F18" i="1"/>
  <c r="G18" i="1"/>
  <c r="I18" i="1"/>
  <c r="J18" i="1"/>
  <c r="K18" i="1"/>
  <c r="L18" i="1"/>
  <c r="H12" i="1" l="1"/>
  <c r="D41" i="1"/>
  <c r="E41" i="1"/>
  <c r="F41" i="1"/>
  <c r="G41" i="1"/>
  <c r="I41" i="1"/>
  <c r="J41" i="1"/>
  <c r="K41" i="1"/>
  <c r="L41" i="1"/>
  <c r="H44" i="1"/>
  <c r="C44" i="1"/>
  <c r="D37" i="1"/>
  <c r="E37" i="1"/>
  <c r="F37" i="1"/>
  <c r="G37" i="1"/>
  <c r="I37" i="1"/>
  <c r="J37" i="1"/>
  <c r="K37" i="1"/>
  <c r="L37" i="1"/>
  <c r="C40" i="1"/>
  <c r="H40" i="1"/>
  <c r="D29" i="1"/>
  <c r="E29" i="1"/>
  <c r="F29" i="1"/>
  <c r="G29" i="1"/>
  <c r="I29" i="1"/>
  <c r="J29" i="1"/>
  <c r="K29" i="1"/>
  <c r="L29" i="1"/>
  <c r="H27" i="1"/>
  <c r="C27" i="1"/>
  <c r="C21" i="1"/>
  <c r="H21" i="1"/>
  <c r="D10" i="1"/>
  <c r="E10" i="1"/>
  <c r="F10" i="1"/>
  <c r="G10" i="1"/>
  <c r="I10" i="1"/>
  <c r="J10" i="1"/>
  <c r="K10" i="1"/>
  <c r="L10" i="1"/>
  <c r="H25" i="1" l="1"/>
  <c r="H24" i="1"/>
  <c r="H23" i="1"/>
  <c r="H16" i="1"/>
  <c r="H43" i="1"/>
  <c r="C43" i="1"/>
  <c r="H45" i="1"/>
  <c r="C45" i="1"/>
  <c r="H42" i="1"/>
  <c r="C42" i="1"/>
  <c r="L34" i="1"/>
  <c r="D34" i="1"/>
  <c r="E34" i="1"/>
  <c r="F34" i="1"/>
  <c r="G34" i="1"/>
  <c r="I34" i="1"/>
  <c r="J34" i="1"/>
  <c r="K34" i="1"/>
  <c r="H31" i="1"/>
  <c r="C31" i="1"/>
  <c r="C25" i="1"/>
  <c r="C24" i="1"/>
  <c r="C23" i="1"/>
  <c r="C16" i="1"/>
  <c r="H15" i="1"/>
  <c r="C15" i="1"/>
  <c r="H14" i="1"/>
  <c r="C14" i="1"/>
  <c r="H41" i="1" l="1"/>
  <c r="C41" i="1"/>
  <c r="G46" i="1"/>
  <c r="L46" i="1"/>
  <c r="H39" i="1"/>
  <c r="H38" i="1"/>
  <c r="C13" i="1"/>
  <c r="D46" i="1"/>
  <c r="E46" i="1"/>
  <c r="F46" i="1"/>
  <c r="I46" i="1"/>
  <c r="J46" i="1"/>
  <c r="K46" i="1"/>
  <c r="C39" i="1"/>
  <c r="C37" i="1" s="1"/>
  <c r="C38" i="1"/>
  <c r="C36" i="1"/>
  <c r="C30" i="1"/>
  <c r="H36" i="1"/>
  <c r="H32" i="1"/>
  <c r="C32" i="1"/>
  <c r="H37" i="1" l="1"/>
  <c r="H35" i="1"/>
  <c r="H34" i="1" s="1"/>
  <c r="C35" i="1"/>
  <c r="C34" i="1" s="1"/>
  <c r="H33" i="1" l="1"/>
  <c r="H30" i="1"/>
  <c r="H20" i="1"/>
  <c r="H28" i="1"/>
  <c r="H26" i="1"/>
  <c r="H22" i="1"/>
  <c r="H19" i="1"/>
  <c r="C28" i="1"/>
  <c r="C33" i="1"/>
  <c r="C29" i="1" s="1"/>
  <c r="C19" i="1"/>
  <c r="C22" i="1"/>
  <c r="C26" i="1"/>
  <c r="H17" i="1"/>
  <c r="H13" i="1"/>
  <c r="H11" i="1"/>
  <c r="C17" i="1"/>
  <c r="C11" i="1"/>
  <c r="H29" i="1" l="1"/>
  <c r="H18" i="1"/>
  <c r="C10" i="1"/>
  <c r="H10" i="1"/>
  <c r="C46" i="1" l="1"/>
  <c r="H46" i="1"/>
</calcChain>
</file>

<file path=xl/sharedStrings.xml><?xml version="1.0" encoding="utf-8"?>
<sst xmlns="http://schemas.openxmlformats.org/spreadsheetml/2006/main" count="62" uniqueCount="54">
  <si>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</si>
  <si>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</si>
  <si>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</si>
  <si>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</si>
  <si>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</si>
  <si>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</si>
  <si>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</si>
  <si>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</si>
  <si>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(тыс.руб.)</t>
  </si>
  <si>
    <t>о реализации мероприятий муниципальной программы</t>
  </si>
  <si>
    <t>О Т Ч Е Т</t>
  </si>
  <si>
    <t>ИТОГО по программе</t>
  </si>
  <si>
    <t>Глава администрации</t>
  </si>
  <si>
    <t>М.М. Султанов</t>
  </si>
  <si>
    <t>Е.В. Науменко</t>
  </si>
  <si>
    <t>Исполнитель:</t>
  </si>
  <si>
    <t>Объем финансирования                                                                                     План на 2016 год</t>
  </si>
  <si>
    <t>"Устойчивое развитие территории Дзержинского сельского поселения"</t>
  </si>
  <si>
    <t>Развитие культуры, физической культуры и спорта в Дзержинском сельском поселении Лужского муниципального района (14 1)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</si>
  <si>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 (14 2)</t>
  </si>
  <si>
    <t>Развитие автомобильных дорог в Дзержинском сельском поселении Лужского муниципального района (14 3)</t>
  </si>
  <si>
    <t>Безопасность Дзержинского сельского поселения Лужского муниципального района (14 4)</t>
  </si>
  <si>
    <t>Развитие части территории Дзержинского сельского поселения Лужского муниципального района (14 6)</t>
  </si>
  <si>
    <t>О предоставлении муниципальной поддержки гражданам, нуждающимся в улучшении жилищных условий (14 7)</t>
  </si>
  <si>
    <r>
      <rPr>
        <b/>
        <sz val="14"/>
        <color theme="1"/>
        <rFont val="Times New Roman"/>
        <family val="1"/>
        <charset val="204"/>
      </rPr>
      <t>за 9 месяцев 2016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</si>
  <si>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Расходы на содержание муниципальных учреждений культуры (01 001200)</t>
  </si>
  <si>
    <t>Обеспечение выплат стимулирующего характера работникам муниципальных учреждений культуры (01 70360)</t>
  </si>
  <si>
    <t>Расходы на содержание муниципальных  библиотек (01 00210)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</si>
  <si>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(03 72020)</t>
  </si>
  <si>
    <t>Расходы на организация и проведение культурно-массовых мероприятий (04 01720)</t>
  </si>
  <si>
    <t>Расходы на организация и проведение спортивных мероприятий (04 01740)</t>
  </si>
  <si>
    <t>Расходы на содержание муниципальных казенных учреждений (05 00130)</t>
  </si>
  <si>
    <t>Компенсация выпадающих доходов организациям, предоставляющим населению банные услуги, по тарифам, не обеспечивающим возмещение издержек (01 00650)</t>
  </si>
  <si>
    <t>Расходы на мероприятия по поготовке объектов теплоснабжения к отопительному сезону на территории поселения (02 01560)</t>
  </si>
  <si>
    <t>На реализацию мероприятий по по подготовке объектов теплоснабжения к отопительному сезону на территории Ленинградской области (02 70160, 02 S0160)</t>
  </si>
  <si>
    <t>Расходы на мероприятия по учету и обслуживанию уличного освещения поселения (03 01600)</t>
  </si>
  <si>
    <t>Расходы на прочие мероприятия по благоустройству поселений (04 01620)</t>
  </si>
  <si>
    <t>На реализацию мероприятий по борьбе с  борщевиком Сосновского (04 74310, 04 S4310)</t>
  </si>
  <si>
    <t>Расходы на озеленение территории поселения (05 01630)</t>
  </si>
  <si>
    <t>Расходы на организацию вывоза бытовых стихийных свалок (06 01640)</t>
  </si>
  <si>
    <t>Строительство котельных в Дзержинском сельском поселении Лужского муниципального района Ленинградской области в рамках концессионного соглашения (д.Торошковичи) (08 70170, 08 S 0170)</t>
  </si>
  <si>
    <t>Расходы на мероприятия по обслуживанию и содержанию автомобильных дорог (01 01150)</t>
  </si>
  <si>
    <t>Капитальный ремонт и ремонт автомобильных дорог общего пользования местного значения (02 70140, 02 S0140)</t>
  </si>
  <si>
    <t>Расходы на мероприятия по предупреждению и ликвидации последствий чрезвычайных ситуаций и стихийных бедствий (01 01170)</t>
  </si>
  <si>
    <t>Расходы на мероприятия по укреплению пожарной безопасности на территории поселения (02 01220)</t>
  </si>
  <si>
    <t>Реализация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 (01 70880, 01 S0880)</t>
  </si>
  <si>
    <t>Реализация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поселений"(01 74390, 01 S4390)</t>
  </si>
  <si>
    <t>Расходы на прочие мероприятия по благоустройству поселений (01 01620)</t>
  </si>
  <si>
    <t>Обеспечение мероприятий по переселению граждан из аварийного жилищного фонда на приобретение дополнительных метров (01 00670)</t>
  </si>
  <si>
    <t>Обеспечение мероприятий по переселнию граждан из аварийного жилищного фонда за счет средств ГК "Фонд содействия реформированию жилищно-коммунального хозяйства" (01 09502)</t>
  </si>
  <si>
    <t>Обеспечение мероприятий по переселнию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(01 09602, 01 S9602)</t>
  </si>
  <si>
    <t>На оплату за технологическое присоединение и выполнение работ по наружным сетям электро, тепло, водо, газоснабжению, водоотведению и работ по благоустройству многоквартирных жилых домов, строительство которых осуществляется в рамках реализации этапа 2016 года региональной адресной программы "Переселение граждан из аварийного жилищного фонда на территории Ленинградской области в 2013-2017 годах" (01 74530)</t>
  </si>
  <si>
    <t>Объем финансирования                                                                                     Факт за 9 месяцев 2016 года</t>
  </si>
  <si>
    <t>Расходы на мероприятия по содержанию и ремонту дворовых территорий многоквартирных домов, проездов к дворовым территориям многоквартирных домов населенных  пунктов                  (03 01660)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</si>
</sst>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164" fontId="1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top" wrapText="1" shrinkToFit="1"/>
    </xf>
    <xf numFmtId="0" fontId="7" fillId="2" borderId="1" xfId="0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vertical="top" wrapText="1" shrinkToFit="1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vertical="center" wrapText="1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 shrinkToFi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showWhiteSpace="0" view="pageLayout" topLeftCell="A4" zoomScaleNormal="100" workbookViewId="0">
      <selection activeCell="E10" sqref="E10"/>
    </sheetView>
  </sheetViews>
  <sheetFormatPr defaultRowHeight="15.75" x14ac:dyDescent="0.25"/>
  <cols>
    <col min="1" max="1" width="19.7109375" style="1" customWidth="1"/>
    <col min="2" max="2" width="31.7109375" style="1" customWidth="1"/>
    <col min="3" max="4" width="9.140625" style="1"/>
    <col min="5" max="5" width="10.42578125" style="1" customWidth="1"/>
    <col min="6" max="6" width="9.140625" style="1"/>
    <col min="7" max="7" width="7" style="1" customWidth="1"/>
    <col min="8" max="9" width="9.140625" style="1"/>
    <col min="10" max="10" width="10.5703125" style="1" customWidth="1"/>
    <col min="11" max="11" width="9.140625" style="1"/>
    <col min="12" max="12" width="7.5703125" style="1" customWidth="1"/>
    <col min="13" max="16384" width="9.140625" style="1"/>
  </cols>
  <sheetData>
    <row r="1" spans="1:26" ht="18.75" x14ac:dyDescent="0.3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26" ht="18.75" x14ac:dyDescent="0.3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26" ht="18.75" x14ac:dyDescent="0.3">
      <c r="A3" s="22" t="s">
        <v>17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26" ht="18.75" x14ac:dyDescent="0.3">
      <c r="A4" s="25" t="s">
        <v>24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26" x14ac:dyDescent="0.25">
      <c r="K5" s="24" t="s">
        <v>8</v>
      </c>
      <c r="L5" s="24"/>
    </row>
    <row r="6" spans="1:26" ht="60" customHeight="1" x14ac:dyDescent="0.25">
      <c r="A6" s="23" t="s">
        <v>0</v>
      </c>
      <c r="B6" s="23" t="s">
        <v>1</v>
      </c>
      <c r="C6" s="23" t="s">
        <v>16</v>
      </c>
      <c r="D6" s="23"/>
      <c r="E6" s="23"/>
      <c r="F6" s="23"/>
      <c r="G6" s="23"/>
      <c r="H6" s="23" t="s">
        <v>52</v>
      </c>
      <c r="I6" s="23"/>
      <c r="J6" s="23"/>
      <c r="K6" s="23"/>
      <c r="L6" s="2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23"/>
      <c r="B7" s="23"/>
      <c r="C7" s="23" t="s">
        <v>2</v>
      </c>
      <c r="D7" s="23" t="s">
        <v>7</v>
      </c>
      <c r="E7" s="23"/>
      <c r="F7" s="23"/>
      <c r="G7" s="23"/>
      <c r="H7" s="23" t="s">
        <v>2</v>
      </c>
      <c r="I7" s="23" t="s">
        <v>7</v>
      </c>
      <c r="J7" s="23"/>
      <c r="K7" s="23"/>
      <c r="L7" s="23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8.25" x14ac:dyDescent="0.25">
      <c r="A8" s="23"/>
      <c r="B8" s="23"/>
      <c r="C8" s="23"/>
      <c r="D8" s="3" t="s">
        <v>3</v>
      </c>
      <c r="E8" s="3" t="s">
        <v>4</v>
      </c>
      <c r="F8" s="3" t="s">
        <v>5</v>
      </c>
      <c r="G8" s="3" t="s">
        <v>6</v>
      </c>
      <c r="H8" s="23"/>
      <c r="I8" s="3" t="s">
        <v>3</v>
      </c>
      <c r="J8" s="3" t="s">
        <v>4</v>
      </c>
      <c r="K8" s="3" t="s">
        <v>5</v>
      </c>
      <c r="L8" s="3" t="s">
        <v>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47.75" customHeight="1" x14ac:dyDescent="0.25">
      <c r="A10" s="10" t="s">
        <v>18</v>
      </c>
      <c r="B10" s="11"/>
      <c r="C10" s="9">
        <f>C11+C13+C14+C15+C17+C16+C12</f>
        <v>6774.9</v>
      </c>
      <c r="D10" s="9">
        <f t="shared" ref="D10:L10" si="0">D11+D13+D14+D15+D17+D16+D12</f>
        <v>0</v>
      </c>
      <c r="E10" s="9">
        <f t="shared" si="0"/>
        <v>295.2</v>
      </c>
      <c r="F10" s="9">
        <f t="shared" si="0"/>
        <v>6479.7</v>
      </c>
      <c r="G10" s="9">
        <f t="shared" si="0"/>
        <v>0</v>
      </c>
      <c r="H10" s="9">
        <f t="shared" si="0"/>
        <v>4013.7999999999993</v>
      </c>
      <c r="I10" s="9">
        <f t="shared" si="0"/>
        <v>0</v>
      </c>
      <c r="J10" s="9">
        <f t="shared" si="0"/>
        <v>295.2</v>
      </c>
      <c r="K10" s="9">
        <f t="shared" si="0"/>
        <v>3718.5999999999995</v>
      </c>
      <c r="L10" s="9">
        <f t="shared" si="0"/>
        <v>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58.5" customHeight="1" x14ac:dyDescent="0.25">
      <c r="A11" s="12"/>
      <c r="B11" s="13" t="s">
        <v>25</v>
      </c>
      <c r="C11" s="5">
        <f>D11+E11+F11+G11</f>
        <v>2467.9</v>
      </c>
      <c r="D11" s="5"/>
      <c r="E11" s="5"/>
      <c r="F11" s="5">
        <v>2467.9</v>
      </c>
      <c r="G11" s="5"/>
      <c r="H11" s="5">
        <f>I11+J11+K11+L11</f>
        <v>1629.1</v>
      </c>
      <c r="I11" s="5"/>
      <c r="J11" s="5"/>
      <c r="K11" s="5">
        <v>1629.1</v>
      </c>
      <c r="L11" s="5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72.75" customHeight="1" x14ac:dyDescent="0.25">
      <c r="A12" s="12"/>
      <c r="B12" s="13" t="s">
        <v>26</v>
      </c>
      <c r="C12" s="5">
        <v>295.2</v>
      </c>
      <c r="D12" s="5"/>
      <c r="E12" s="5">
        <v>295.2</v>
      </c>
      <c r="F12" s="5"/>
      <c r="G12" s="5"/>
      <c r="H12" s="5">
        <f>J12</f>
        <v>295.2</v>
      </c>
      <c r="I12" s="5"/>
      <c r="J12" s="5">
        <v>295.2</v>
      </c>
      <c r="K12" s="5"/>
      <c r="L12" s="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63" customHeight="1" x14ac:dyDescent="0.25">
      <c r="A13" s="14"/>
      <c r="B13" s="13" t="s">
        <v>27</v>
      </c>
      <c r="C13" s="5">
        <f>D13+E13+F13</f>
        <v>1161.3</v>
      </c>
      <c r="D13" s="5"/>
      <c r="E13" s="5"/>
      <c r="F13" s="5">
        <v>1161.3</v>
      </c>
      <c r="G13" s="5"/>
      <c r="H13" s="5">
        <f t="shared" ref="H13:H17" si="1">I13+J13+K13+L13</f>
        <v>694.3</v>
      </c>
      <c r="I13" s="5"/>
      <c r="J13" s="5"/>
      <c r="K13" s="5">
        <v>694.3</v>
      </c>
      <c r="L13" s="5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00.5" customHeight="1" x14ac:dyDescent="0.25">
      <c r="A14" s="14"/>
      <c r="B14" s="13" t="s">
        <v>28</v>
      </c>
      <c r="C14" s="5">
        <f>D14+E14+F14</f>
        <v>150</v>
      </c>
      <c r="D14" s="5"/>
      <c r="E14" s="5"/>
      <c r="F14" s="5">
        <v>150</v>
      </c>
      <c r="G14" s="5"/>
      <c r="H14" s="5">
        <f t="shared" ref="H14:H16" si="2">I14+J14+K14+L14</f>
        <v>150</v>
      </c>
      <c r="I14" s="5"/>
      <c r="J14" s="5"/>
      <c r="K14" s="5">
        <v>150</v>
      </c>
      <c r="L14" s="5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57" customHeight="1" x14ac:dyDescent="0.25">
      <c r="A15" s="14"/>
      <c r="B15" s="13" t="s">
        <v>29</v>
      </c>
      <c r="C15" s="5">
        <f t="shared" ref="C15" si="3">D15+E15+F15+G15</f>
        <v>380</v>
      </c>
      <c r="D15" s="5"/>
      <c r="E15" s="5"/>
      <c r="F15" s="5">
        <v>380</v>
      </c>
      <c r="G15" s="5"/>
      <c r="H15" s="5">
        <f t="shared" si="2"/>
        <v>291.10000000000002</v>
      </c>
      <c r="I15" s="5"/>
      <c r="J15" s="5"/>
      <c r="K15" s="5">
        <v>291.10000000000002</v>
      </c>
      <c r="L15" s="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51" customHeight="1" x14ac:dyDescent="0.25">
      <c r="A16" s="14"/>
      <c r="B16" s="13" t="s">
        <v>30</v>
      </c>
      <c r="C16" s="5">
        <f>F16</f>
        <v>231.3</v>
      </c>
      <c r="D16" s="5"/>
      <c r="E16" s="5"/>
      <c r="F16" s="5">
        <v>231.3</v>
      </c>
      <c r="G16" s="5"/>
      <c r="H16" s="5">
        <f t="shared" si="2"/>
        <v>216.3</v>
      </c>
      <c r="I16" s="5"/>
      <c r="J16" s="5"/>
      <c r="K16" s="5">
        <v>216.3</v>
      </c>
      <c r="L16" s="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2.5" customHeight="1" x14ac:dyDescent="0.25">
      <c r="A17" s="14"/>
      <c r="B17" s="13" t="s">
        <v>31</v>
      </c>
      <c r="C17" s="5">
        <f t="shared" ref="C17" si="4">D17+E17+F17+G17</f>
        <v>2089.1999999999998</v>
      </c>
      <c r="D17" s="5"/>
      <c r="E17" s="5"/>
      <c r="F17" s="5">
        <v>2089.1999999999998</v>
      </c>
      <c r="G17" s="5"/>
      <c r="H17" s="5">
        <f t="shared" si="1"/>
        <v>737.8</v>
      </c>
      <c r="I17" s="5"/>
      <c r="J17" s="5"/>
      <c r="K17" s="5">
        <v>737.8</v>
      </c>
      <c r="L17" s="5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74.75" customHeight="1" x14ac:dyDescent="0.25">
      <c r="A18" s="15" t="s">
        <v>19</v>
      </c>
      <c r="B18" s="16"/>
      <c r="C18" s="9">
        <f>C19+C20+C21+C22+C23+C24+C25+C26+C27+C28</f>
        <v>6513.9</v>
      </c>
      <c r="D18" s="9">
        <f t="shared" ref="D18:L18" si="5">D19+D20+D21+D22+D23+D24+D25+D26+D27+D28</f>
        <v>0</v>
      </c>
      <c r="E18" s="9">
        <f t="shared" si="5"/>
        <v>1466.4</v>
      </c>
      <c r="F18" s="9">
        <f t="shared" si="5"/>
        <v>5047.5</v>
      </c>
      <c r="G18" s="9">
        <f t="shared" si="5"/>
        <v>0</v>
      </c>
      <c r="H18" s="9">
        <f t="shared" si="5"/>
        <v>3541.7000000000003</v>
      </c>
      <c r="I18" s="9">
        <f t="shared" si="5"/>
        <v>0</v>
      </c>
      <c r="J18" s="9">
        <f t="shared" si="5"/>
        <v>0</v>
      </c>
      <c r="K18" s="9">
        <f t="shared" si="5"/>
        <v>3541.7000000000003</v>
      </c>
      <c r="L18" s="9">
        <f t="shared" si="5"/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96.75" customHeight="1" x14ac:dyDescent="0.25">
      <c r="A19" s="14"/>
      <c r="B19" s="13" t="s">
        <v>32</v>
      </c>
      <c r="C19" s="5">
        <f t="shared" ref="C19:C33" si="6">D19+E19+F19+G19</f>
        <v>100</v>
      </c>
      <c r="D19" s="5"/>
      <c r="E19" s="5"/>
      <c r="F19" s="5">
        <v>100</v>
      </c>
      <c r="G19" s="5"/>
      <c r="H19" s="5">
        <f t="shared" ref="H19:H28" si="7">I19+J19+K19+L19</f>
        <v>0</v>
      </c>
      <c r="I19" s="5"/>
      <c r="J19" s="5"/>
      <c r="K19" s="5">
        <v>0</v>
      </c>
      <c r="L19" s="5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89.25" customHeight="1" x14ac:dyDescent="0.25">
      <c r="A20" s="14"/>
      <c r="B20" s="13" t="s">
        <v>33</v>
      </c>
      <c r="C20" s="5">
        <f>F20</f>
        <v>390.9</v>
      </c>
      <c r="D20" s="5"/>
      <c r="E20" s="5"/>
      <c r="F20" s="5">
        <v>390.9</v>
      </c>
      <c r="G20" s="5"/>
      <c r="H20" s="5">
        <f t="shared" si="7"/>
        <v>350</v>
      </c>
      <c r="I20" s="5"/>
      <c r="J20" s="5"/>
      <c r="K20" s="5">
        <v>350</v>
      </c>
      <c r="L20" s="5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93" customHeight="1" x14ac:dyDescent="0.25">
      <c r="A21" s="14"/>
      <c r="B21" s="13" t="s">
        <v>34</v>
      </c>
      <c r="C21" s="5">
        <f>E21+F21</f>
        <v>1228.5</v>
      </c>
      <c r="D21" s="5"/>
      <c r="E21" s="5">
        <v>1166.4000000000001</v>
      </c>
      <c r="F21" s="5">
        <v>62.1</v>
      </c>
      <c r="G21" s="5"/>
      <c r="H21" s="5">
        <f t="shared" si="7"/>
        <v>0</v>
      </c>
      <c r="I21" s="5"/>
      <c r="J21" s="5">
        <v>0</v>
      </c>
      <c r="K21" s="5">
        <v>0</v>
      </c>
      <c r="L21" s="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57.75" customHeight="1" x14ac:dyDescent="0.25">
      <c r="A22" s="14"/>
      <c r="B22" s="13" t="s">
        <v>35</v>
      </c>
      <c r="C22" s="5">
        <f t="shared" si="6"/>
        <v>936.3</v>
      </c>
      <c r="D22" s="5"/>
      <c r="E22" s="5"/>
      <c r="F22" s="5">
        <v>936.3</v>
      </c>
      <c r="G22" s="5"/>
      <c r="H22" s="5">
        <f t="shared" si="7"/>
        <v>448.1</v>
      </c>
      <c r="I22" s="5"/>
      <c r="J22" s="5"/>
      <c r="K22" s="5">
        <v>448.1</v>
      </c>
      <c r="L22" s="5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94.5" customHeight="1" x14ac:dyDescent="0.25">
      <c r="A23" s="14"/>
      <c r="B23" s="13" t="s">
        <v>28</v>
      </c>
      <c r="C23" s="5">
        <f t="shared" si="6"/>
        <v>300</v>
      </c>
      <c r="D23" s="5"/>
      <c r="E23" s="5"/>
      <c r="F23" s="5">
        <v>300</v>
      </c>
      <c r="G23" s="5"/>
      <c r="H23" s="5">
        <f t="shared" si="7"/>
        <v>300</v>
      </c>
      <c r="I23" s="5"/>
      <c r="J23" s="5"/>
      <c r="K23" s="5">
        <v>300</v>
      </c>
      <c r="L23" s="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67.5" customHeight="1" x14ac:dyDescent="0.25">
      <c r="A24" s="14"/>
      <c r="B24" s="13" t="s">
        <v>36</v>
      </c>
      <c r="C24" s="5">
        <f t="shared" si="6"/>
        <v>2270.1999999999998</v>
      </c>
      <c r="D24" s="5"/>
      <c r="E24" s="5"/>
      <c r="F24" s="5">
        <v>2270.1999999999998</v>
      </c>
      <c r="G24" s="5"/>
      <c r="H24" s="5">
        <f t="shared" si="7"/>
        <v>1952.7</v>
      </c>
      <c r="I24" s="5"/>
      <c r="J24" s="5"/>
      <c r="K24" s="5">
        <v>1952.7</v>
      </c>
      <c r="L24" s="5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78" customHeight="1" x14ac:dyDescent="0.25">
      <c r="A25" s="14"/>
      <c r="B25" s="13" t="s">
        <v>37</v>
      </c>
      <c r="C25" s="5">
        <f t="shared" si="6"/>
        <v>600</v>
      </c>
      <c r="D25" s="5"/>
      <c r="E25" s="5">
        <v>300</v>
      </c>
      <c r="F25" s="5">
        <v>300</v>
      </c>
      <c r="G25" s="5"/>
      <c r="H25" s="5">
        <f t="shared" si="7"/>
        <v>0</v>
      </c>
      <c r="I25" s="5"/>
      <c r="J25" s="5">
        <v>0</v>
      </c>
      <c r="K25" s="5">
        <v>0</v>
      </c>
      <c r="L25" s="5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44.25" customHeight="1" x14ac:dyDescent="0.25">
      <c r="A26" s="14"/>
      <c r="B26" s="13" t="s">
        <v>38</v>
      </c>
      <c r="C26" s="5">
        <f t="shared" si="6"/>
        <v>35</v>
      </c>
      <c r="D26" s="5"/>
      <c r="E26" s="5"/>
      <c r="F26" s="5">
        <v>35</v>
      </c>
      <c r="G26" s="5"/>
      <c r="H26" s="5">
        <f t="shared" si="7"/>
        <v>25</v>
      </c>
      <c r="I26" s="5"/>
      <c r="J26" s="5"/>
      <c r="K26" s="5">
        <v>25</v>
      </c>
      <c r="L26" s="5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69" customHeight="1" x14ac:dyDescent="0.25">
      <c r="A27" s="14"/>
      <c r="B27" s="13" t="s">
        <v>39</v>
      </c>
      <c r="C27" s="5">
        <f t="shared" ref="C27" si="8">D27+E27+F27+G27</f>
        <v>470</v>
      </c>
      <c r="D27" s="5"/>
      <c r="E27" s="5"/>
      <c r="F27" s="5">
        <v>470</v>
      </c>
      <c r="G27" s="5"/>
      <c r="H27" s="5">
        <f t="shared" ref="H27" si="9">I27+J27+K27+L27</f>
        <v>465.9</v>
      </c>
      <c r="I27" s="5"/>
      <c r="J27" s="5"/>
      <c r="K27" s="5">
        <v>465.9</v>
      </c>
      <c r="L27" s="5"/>
    </row>
    <row r="28" spans="1:26" ht="109.5" customHeight="1" x14ac:dyDescent="0.25">
      <c r="A28" s="14"/>
      <c r="B28" s="13" t="s">
        <v>40</v>
      </c>
      <c r="C28" s="5">
        <f t="shared" si="6"/>
        <v>183</v>
      </c>
      <c r="D28" s="5"/>
      <c r="E28" s="5">
        <v>0</v>
      </c>
      <c r="F28" s="5">
        <v>183</v>
      </c>
      <c r="G28" s="5"/>
      <c r="H28" s="5">
        <f t="shared" si="7"/>
        <v>0</v>
      </c>
      <c r="I28" s="5"/>
      <c r="J28" s="5">
        <v>0</v>
      </c>
      <c r="K28" s="5">
        <v>0</v>
      </c>
      <c r="L28" s="5"/>
    </row>
    <row r="29" spans="1:26" ht="130.5" customHeight="1" x14ac:dyDescent="0.25">
      <c r="A29" s="15" t="s">
        <v>20</v>
      </c>
      <c r="B29" s="17"/>
      <c r="C29" s="9">
        <f>C30+C31+C33+C32</f>
        <v>3032.8</v>
      </c>
      <c r="D29" s="9">
        <f t="shared" ref="D29:L29" si="10">D30+D31+D33+D32</f>
        <v>0</v>
      </c>
      <c r="E29" s="9">
        <f t="shared" si="10"/>
        <v>653.6</v>
      </c>
      <c r="F29" s="9">
        <f t="shared" si="10"/>
        <v>2379.1999999999998</v>
      </c>
      <c r="G29" s="9">
        <f t="shared" si="10"/>
        <v>0</v>
      </c>
      <c r="H29" s="9">
        <f t="shared" si="10"/>
        <v>2900.8</v>
      </c>
      <c r="I29" s="9">
        <f t="shared" si="10"/>
        <v>0</v>
      </c>
      <c r="J29" s="9">
        <f t="shared" si="10"/>
        <v>549.29999999999995</v>
      </c>
      <c r="K29" s="9">
        <f t="shared" si="10"/>
        <v>2351.5</v>
      </c>
      <c r="L29" s="9">
        <f t="shared" si="10"/>
        <v>0</v>
      </c>
    </row>
    <row r="30" spans="1:26" ht="63" customHeight="1" x14ac:dyDescent="0.25">
      <c r="A30" s="18"/>
      <c r="B30" s="13" t="s">
        <v>41</v>
      </c>
      <c r="C30" s="5">
        <f>D30+E30+F30</f>
        <v>860.1</v>
      </c>
      <c r="D30" s="8"/>
      <c r="E30" s="8"/>
      <c r="F30" s="8">
        <v>860.1</v>
      </c>
      <c r="G30" s="8"/>
      <c r="H30" s="5">
        <f t="shared" ref="H30:H33" si="11">I30+J30+K30+L30</f>
        <v>860.1</v>
      </c>
      <c r="I30" s="8"/>
      <c r="J30" s="8"/>
      <c r="K30" s="8">
        <v>860.1</v>
      </c>
      <c r="L30" s="8"/>
    </row>
    <row r="31" spans="1:26" ht="78.75" customHeight="1" x14ac:dyDescent="0.25">
      <c r="A31" s="18"/>
      <c r="B31" s="13" t="s">
        <v>42</v>
      </c>
      <c r="C31" s="5">
        <f t="shared" ref="C31" si="12">D31+E31+F31+G31</f>
        <v>738</v>
      </c>
      <c r="D31" s="8"/>
      <c r="E31" s="8">
        <v>653.6</v>
      </c>
      <c r="F31" s="8">
        <v>84.4</v>
      </c>
      <c r="G31" s="8"/>
      <c r="H31" s="5">
        <f t="shared" ref="H31" si="13">I31+J31+K31+L31</f>
        <v>620</v>
      </c>
      <c r="I31" s="8"/>
      <c r="J31" s="8">
        <v>549.29999999999995</v>
      </c>
      <c r="K31" s="8">
        <v>70.7</v>
      </c>
      <c r="L31" s="8"/>
    </row>
    <row r="32" spans="1:26" ht="114.75" customHeight="1" x14ac:dyDescent="0.25">
      <c r="A32" s="18"/>
      <c r="B32" s="13" t="s">
        <v>53</v>
      </c>
      <c r="C32" s="5">
        <f t="shared" ref="C32" si="14">D32+E32+F32+G32</f>
        <v>584.70000000000005</v>
      </c>
      <c r="D32" s="8"/>
      <c r="E32" s="8"/>
      <c r="F32" s="8">
        <v>584.70000000000005</v>
      </c>
      <c r="G32" s="8"/>
      <c r="H32" s="5">
        <f t="shared" ref="H32" si="15">I32+J32+K32+L32</f>
        <v>570.70000000000005</v>
      </c>
      <c r="I32" s="8"/>
      <c r="J32" s="8"/>
      <c r="K32" s="8">
        <v>570.70000000000005</v>
      </c>
      <c r="L32" s="8"/>
    </row>
    <row r="33" spans="1:12" ht="101.25" customHeight="1" x14ac:dyDescent="0.25">
      <c r="A33" s="18"/>
      <c r="B33" s="13" t="s">
        <v>28</v>
      </c>
      <c r="C33" s="5">
        <f t="shared" si="6"/>
        <v>850</v>
      </c>
      <c r="D33" s="8"/>
      <c r="E33" s="8"/>
      <c r="F33" s="8">
        <v>850</v>
      </c>
      <c r="G33" s="8"/>
      <c r="H33" s="5">
        <f t="shared" si="11"/>
        <v>850</v>
      </c>
      <c r="I33" s="8"/>
      <c r="J33" s="8"/>
      <c r="K33" s="8">
        <v>850</v>
      </c>
      <c r="L33" s="8"/>
    </row>
    <row r="34" spans="1:12" ht="106.5" customHeight="1" x14ac:dyDescent="0.25">
      <c r="A34" s="15" t="s">
        <v>21</v>
      </c>
      <c r="B34" s="15"/>
      <c r="C34" s="9">
        <f>C35+C36</f>
        <v>100</v>
      </c>
      <c r="D34" s="9">
        <f t="shared" ref="D34:L34" si="16">D35+D36</f>
        <v>0</v>
      </c>
      <c r="E34" s="9">
        <f t="shared" si="16"/>
        <v>0</v>
      </c>
      <c r="F34" s="9">
        <f t="shared" si="16"/>
        <v>100</v>
      </c>
      <c r="G34" s="9">
        <f t="shared" si="16"/>
        <v>0</v>
      </c>
      <c r="H34" s="9">
        <f t="shared" si="16"/>
        <v>0</v>
      </c>
      <c r="I34" s="9">
        <f t="shared" si="16"/>
        <v>0</v>
      </c>
      <c r="J34" s="9">
        <f t="shared" si="16"/>
        <v>0</v>
      </c>
      <c r="K34" s="9">
        <f t="shared" si="16"/>
        <v>0</v>
      </c>
      <c r="L34" s="9">
        <f t="shared" si="16"/>
        <v>0</v>
      </c>
    </row>
    <row r="35" spans="1:12" ht="87" customHeight="1" x14ac:dyDescent="0.25">
      <c r="A35" s="19"/>
      <c r="B35" s="13" t="s">
        <v>43</v>
      </c>
      <c r="C35" s="5">
        <f>D35+E35+F35+G35</f>
        <v>20</v>
      </c>
      <c r="D35" s="5"/>
      <c r="E35" s="5"/>
      <c r="F35" s="5">
        <v>20</v>
      </c>
      <c r="G35" s="8"/>
      <c r="H35" s="5">
        <f>I35+J35+K35+L35</f>
        <v>0</v>
      </c>
      <c r="I35" s="5"/>
      <c r="J35" s="5"/>
      <c r="K35" s="5">
        <v>0</v>
      </c>
      <c r="L35" s="8"/>
    </row>
    <row r="36" spans="1:12" ht="76.5" customHeight="1" x14ac:dyDescent="0.25">
      <c r="A36" s="18"/>
      <c r="B36" s="13" t="s">
        <v>44</v>
      </c>
      <c r="C36" s="5">
        <f t="shared" ref="C36" si="17">D36+E36+F36+G36</f>
        <v>80</v>
      </c>
      <c r="D36" s="8"/>
      <c r="E36" s="8"/>
      <c r="F36" s="8">
        <v>80</v>
      </c>
      <c r="G36" s="8"/>
      <c r="H36" s="5">
        <f t="shared" ref="H36" si="18">I36+J36+K36+L36</f>
        <v>0</v>
      </c>
      <c r="I36" s="8"/>
      <c r="J36" s="8"/>
      <c r="K36" s="8">
        <v>0</v>
      </c>
      <c r="L36" s="8"/>
    </row>
    <row r="37" spans="1:12" ht="133.5" customHeight="1" x14ac:dyDescent="0.25">
      <c r="A37" s="20" t="s">
        <v>22</v>
      </c>
      <c r="B37" s="19"/>
      <c r="C37" s="6">
        <f>C38+C39+C40</f>
        <v>3025.8</v>
      </c>
      <c r="D37" s="6">
        <f t="shared" ref="D37:L37" si="19">D38+D39+D40</f>
        <v>0</v>
      </c>
      <c r="E37" s="6">
        <f t="shared" si="19"/>
        <v>2083.3999999999996</v>
      </c>
      <c r="F37" s="6">
        <f t="shared" si="19"/>
        <v>942.4</v>
      </c>
      <c r="G37" s="6">
        <f t="shared" si="19"/>
        <v>0</v>
      </c>
      <c r="H37" s="6">
        <f t="shared" si="19"/>
        <v>943.6</v>
      </c>
      <c r="I37" s="6">
        <f t="shared" si="19"/>
        <v>0</v>
      </c>
      <c r="J37" s="6">
        <f t="shared" si="19"/>
        <v>864</v>
      </c>
      <c r="K37" s="6">
        <f t="shared" si="19"/>
        <v>79.599999999999994</v>
      </c>
      <c r="L37" s="6">
        <f t="shared" si="19"/>
        <v>0</v>
      </c>
    </row>
    <row r="38" spans="1:12" ht="134.25" customHeight="1" x14ac:dyDescent="0.25">
      <c r="A38" s="20"/>
      <c r="B38" s="13" t="s">
        <v>45</v>
      </c>
      <c r="C38" s="5">
        <f>D38+E38+F38</f>
        <v>1025.8</v>
      </c>
      <c r="D38" s="8"/>
      <c r="E38" s="8">
        <v>941.8</v>
      </c>
      <c r="F38" s="8">
        <v>84</v>
      </c>
      <c r="G38" s="8"/>
      <c r="H38" s="5">
        <f>I38+J38+K38</f>
        <v>943.6</v>
      </c>
      <c r="I38" s="8"/>
      <c r="J38" s="8">
        <v>864</v>
      </c>
      <c r="K38" s="8">
        <v>79.599999999999994</v>
      </c>
      <c r="L38" s="8"/>
    </row>
    <row r="39" spans="1:12" ht="153.75" customHeight="1" x14ac:dyDescent="0.25">
      <c r="A39" s="18"/>
      <c r="B39" s="13" t="s">
        <v>46</v>
      </c>
      <c r="C39" s="5">
        <f t="shared" ref="C39:C40" si="20">D39+E39+F39</f>
        <v>1400</v>
      </c>
      <c r="D39" s="8"/>
      <c r="E39" s="8">
        <v>1141.5999999999999</v>
      </c>
      <c r="F39" s="8">
        <v>258.39999999999998</v>
      </c>
      <c r="G39" s="8"/>
      <c r="H39" s="5">
        <f t="shared" ref="H39:H40" si="21">I39+J39+K39</f>
        <v>0</v>
      </c>
      <c r="I39" s="8"/>
      <c r="J39" s="8">
        <v>0</v>
      </c>
      <c r="K39" s="8">
        <v>0</v>
      </c>
      <c r="L39" s="8"/>
    </row>
    <row r="40" spans="1:12" ht="71.25" customHeight="1" x14ac:dyDescent="0.25">
      <c r="A40" s="18"/>
      <c r="B40" s="13" t="s">
        <v>47</v>
      </c>
      <c r="C40" s="5">
        <f t="shared" si="20"/>
        <v>600</v>
      </c>
      <c r="D40" s="8"/>
      <c r="E40" s="8"/>
      <c r="F40" s="8">
        <v>600</v>
      </c>
      <c r="G40" s="8"/>
      <c r="H40" s="5">
        <f t="shared" si="21"/>
        <v>0</v>
      </c>
      <c r="I40" s="8"/>
      <c r="J40" s="8"/>
      <c r="K40" s="8">
        <v>0</v>
      </c>
      <c r="L40" s="8"/>
    </row>
    <row r="41" spans="1:12" ht="128.25" x14ac:dyDescent="0.25">
      <c r="A41" s="21" t="s">
        <v>23</v>
      </c>
      <c r="B41" s="17"/>
      <c r="C41" s="9">
        <f>C42+C43+C45+C44</f>
        <v>43143.4</v>
      </c>
      <c r="D41" s="9">
        <f t="shared" ref="D41:L41" si="22">D42+D43+D45+D44</f>
        <v>0</v>
      </c>
      <c r="E41" s="9">
        <f t="shared" si="22"/>
        <v>40593.9</v>
      </c>
      <c r="F41" s="9">
        <f t="shared" si="22"/>
        <v>2549.5</v>
      </c>
      <c r="G41" s="9">
        <f t="shared" si="22"/>
        <v>0</v>
      </c>
      <c r="H41" s="9">
        <f t="shared" si="22"/>
        <v>31469.599999999999</v>
      </c>
      <c r="I41" s="9">
        <f t="shared" si="22"/>
        <v>0</v>
      </c>
      <c r="J41" s="9">
        <f t="shared" si="22"/>
        <v>29455.599999999999</v>
      </c>
      <c r="K41" s="9">
        <f t="shared" si="22"/>
        <v>2014</v>
      </c>
      <c r="L41" s="9">
        <f t="shared" si="22"/>
        <v>0</v>
      </c>
    </row>
    <row r="42" spans="1:12" ht="91.5" customHeight="1" x14ac:dyDescent="0.25">
      <c r="A42" s="18"/>
      <c r="B42" s="13" t="s">
        <v>48</v>
      </c>
      <c r="C42" s="5">
        <f>D42+E42+F42</f>
        <v>1573.8</v>
      </c>
      <c r="D42" s="8"/>
      <c r="E42" s="8"/>
      <c r="F42" s="8">
        <v>1573.8</v>
      </c>
      <c r="G42" s="8"/>
      <c r="H42" s="5">
        <f t="shared" ref="H42:H45" si="23">I42+J42+K42+L42</f>
        <v>1227.3</v>
      </c>
      <c r="I42" s="8"/>
      <c r="J42" s="8"/>
      <c r="K42" s="8">
        <v>1227.3</v>
      </c>
      <c r="L42" s="8"/>
    </row>
    <row r="43" spans="1:12" ht="111" customHeight="1" x14ac:dyDescent="0.25">
      <c r="A43" s="18"/>
      <c r="B43" s="13" t="s">
        <v>49</v>
      </c>
      <c r="C43" s="5">
        <f>D43+E43+F43</f>
        <v>18306.900000000001</v>
      </c>
      <c r="D43" s="8"/>
      <c r="E43" s="8">
        <v>18306.900000000001</v>
      </c>
      <c r="F43" s="8"/>
      <c r="G43" s="8"/>
      <c r="H43" s="5">
        <f t="shared" ref="H43:H44" si="24">I43+J43+K43+L43</f>
        <v>14633.4</v>
      </c>
      <c r="I43" s="8"/>
      <c r="J43" s="8">
        <v>14633.4</v>
      </c>
      <c r="K43" s="8"/>
      <c r="L43" s="8"/>
    </row>
    <row r="44" spans="1:12" ht="144.75" customHeight="1" x14ac:dyDescent="0.25">
      <c r="A44" s="18"/>
      <c r="B44" s="13" t="s">
        <v>50</v>
      </c>
      <c r="C44" s="5">
        <f>D44+E44+F44</f>
        <v>19514.7</v>
      </c>
      <c r="D44" s="8"/>
      <c r="E44" s="8">
        <v>18539</v>
      </c>
      <c r="F44" s="8">
        <v>975.7</v>
      </c>
      <c r="G44" s="8"/>
      <c r="H44" s="5">
        <f t="shared" si="24"/>
        <v>15608.900000000001</v>
      </c>
      <c r="I44" s="8"/>
      <c r="J44" s="8">
        <v>14822.2</v>
      </c>
      <c r="K44" s="8">
        <v>786.7</v>
      </c>
      <c r="L44" s="8"/>
    </row>
    <row r="45" spans="1:12" ht="273.75" customHeight="1" x14ac:dyDescent="0.25">
      <c r="A45" s="18"/>
      <c r="B45" s="13" t="s">
        <v>51</v>
      </c>
      <c r="C45" s="5">
        <f>D45+E45+F45</f>
        <v>3748</v>
      </c>
      <c r="D45" s="8"/>
      <c r="E45" s="8">
        <v>3748</v>
      </c>
      <c r="F45" s="8">
        <v>0</v>
      </c>
      <c r="G45" s="8"/>
      <c r="H45" s="5">
        <f t="shared" si="23"/>
        <v>0</v>
      </c>
      <c r="I45" s="8"/>
      <c r="J45" s="8">
        <v>0</v>
      </c>
      <c r="K45" s="8">
        <v>0</v>
      </c>
      <c r="L45" s="8"/>
    </row>
    <row r="46" spans="1:12" ht="31.5" x14ac:dyDescent="0.25">
      <c r="A46" s="7" t="s">
        <v>11</v>
      </c>
      <c r="B46" s="7"/>
      <c r="C46" s="6">
        <f t="shared" ref="C46:L46" si="25">C10+C18+C29+C34+C37+C41</f>
        <v>62590.8</v>
      </c>
      <c r="D46" s="6">
        <f t="shared" si="25"/>
        <v>0</v>
      </c>
      <c r="E46" s="6">
        <f t="shared" si="25"/>
        <v>45092.5</v>
      </c>
      <c r="F46" s="6">
        <f t="shared" si="25"/>
        <v>17498.300000000003</v>
      </c>
      <c r="G46" s="6">
        <f t="shared" si="25"/>
        <v>0</v>
      </c>
      <c r="H46" s="6">
        <f t="shared" si="25"/>
        <v>42869.5</v>
      </c>
      <c r="I46" s="6">
        <f t="shared" si="25"/>
        <v>0</v>
      </c>
      <c r="J46" s="6">
        <f t="shared" si="25"/>
        <v>31164.1</v>
      </c>
      <c r="K46" s="6">
        <f t="shared" si="25"/>
        <v>11705.4</v>
      </c>
      <c r="L46" s="6">
        <f t="shared" si="25"/>
        <v>0</v>
      </c>
    </row>
    <row r="47" spans="1:12" x14ac:dyDescent="0.25">
      <c r="A47" s="1" t="s">
        <v>12</v>
      </c>
      <c r="D47" s="1" t="s">
        <v>13</v>
      </c>
    </row>
    <row r="49" spans="1:2" x14ac:dyDescent="0.25">
      <c r="A49" s="1" t="s">
        <v>15</v>
      </c>
      <c r="B49" s="1" t="s">
        <v>14</v>
      </c>
    </row>
  </sheetData>
  <mergeCells count="13">
    <mergeCell ref="A1:L1"/>
    <mergeCell ref="A2:L2"/>
    <mergeCell ref="D7:G7"/>
    <mergeCell ref="C7:C8"/>
    <mergeCell ref="C6:G6"/>
    <mergeCell ref="H6:L6"/>
    <mergeCell ref="H7:H8"/>
    <mergeCell ref="I7:L7"/>
    <mergeCell ref="K5:L5"/>
    <mergeCell ref="A6:A8"/>
    <mergeCell ref="B6:B8"/>
    <mergeCell ref="A3:L3"/>
    <mergeCell ref="A4:L4"/>
  </mergeCells>
  <pageMargins left="0.23622047244094491" right="0.23622047244094491" top="0.74803149606299213" bottom="0.74803149606299213" header="0.31496062992125984" footer="0.31496062992125984"/>
  <pageSetup paperSize="9" scale="70" fitToHeight="10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2016-10-18T15:14:42Z</dcterms:modified>
</cp:coreProperties>
</file>